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<sst xmlns="http://schemas.openxmlformats.org/spreadsheetml/2006/main" count="72" uniqueCount="59">
  <si>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B1=b+(ή.b)</t>
  </si>
  <si>
    <t>b:Binada bulunan sürekli insan sayısı</t>
  </si>
  <si>
    <t>ή :Kişi artış oranı</t>
  </si>
  <si>
    <t>B1=</t>
  </si>
  <si>
    <t>Tr=(2*H/V)+(ta+tt)(Sp+1)+tp*P</t>
  </si>
  <si>
    <t>H:Seyir mesafesi</t>
  </si>
  <si>
    <t>V: Hız</t>
  </si>
  <si>
    <t>ta :Kalkış ve duruş için harcanan kayıp zaman</t>
  </si>
  <si>
    <t>tt : Kapı tipi ve genişliğine bağlı kayıp zaman</t>
  </si>
  <si>
    <t>Sp:Ana durak üzerindeki muhtemel durak adedi</t>
  </si>
  <si>
    <t>tp:Bir insanın giriş çıkış zamanı</t>
  </si>
  <si>
    <t>B2=B1*K</t>
  </si>
  <si>
    <t>B1:Binada bulunan toplam insan sayısı</t>
  </si>
  <si>
    <t>K:5 dakikadaki taşıma oranı</t>
  </si>
  <si>
    <t>B3=N*P</t>
  </si>
  <si>
    <t>N:Bir asansörün 5 dakikada yapacağı sefer sayısı</t>
  </si>
  <si>
    <t>N=300/Tr</t>
  </si>
  <si>
    <t>Z=B2/B3</t>
  </si>
  <si>
    <t>(Tablo 1)</t>
  </si>
  <si>
    <t>m</t>
  </si>
  <si>
    <t>m/s</t>
  </si>
  <si>
    <t>s</t>
  </si>
  <si>
    <t>(Projeden)</t>
  </si>
  <si>
    <t>(Tablo 3)</t>
  </si>
  <si>
    <t>(Tablo 4)</t>
  </si>
  <si>
    <t>(Çizelge 1)</t>
  </si>
  <si>
    <t>(Tablo 5)</t>
  </si>
  <si>
    <t>(Tablo 7)</t>
  </si>
  <si>
    <t>adet asansör</t>
  </si>
  <si>
    <t>ASANSÖR TRAFİK HESABI</t>
  </si>
  <si>
    <t>PROJE BİLGİLERİ</t>
  </si>
  <si>
    <t>Binanın kat adedi</t>
  </si>
  <si>
    <t>Her kattaki daire sayısı</t>
  </si>
  <si>
    <t>Asansörün seyir mesafesi</t>
  </si>
  <si>
    <t>Kapasite</t>
  </si>
  <si>
    <t>Hız</t>
  </si>
  <si>
    <t>1.BİNADA BULUNAN İNSAN SAYISI HESABI (B1)</t>
  </si>
  <si>
    <t>Bir dairedeki insan sayısı</t>
  </si>
  <si>
    <t>2.ASANSÖRÜN BİR SEFERİ İÇİN GEREKLİ SEYİR ZAMANI (Tr)</t>
  </si>
  <si>
    <t>kat</t>
  </si>
  <si>
    <t>daire</t>
  </si>
  <si>
    <t>kişi</t>
  </si>
  <si>
    <t>3.BİNADA 5 DAKİKADA TAŞINACAK İNSAN SAYISI (B2)</t>
  </si>
  <si>
    <t>4.BİR ASANSÖRÜN 5 DAKİKADA YAPACAĞI SEFER SAYISI (B3)</t>
  </si>
  <si>
    <t>5.GEREKLİ ASANSÖR SAYISI HESABI (Z)</t>
  </si>
  <si>
    <t>b&lt;200</t>
  </si>
  <si>
    <t>b&gt;200</t>
  </si>
  <si>
    <t>Tr=</t>
  </si>
  <si>
    <t>B2=</t>
  </si>
  <si>
    <t>B3=</t>
  </si>
  <si>
    <t>Z=</t>
  </si>
  <si>
    <t>BU TESİS  İÇİN</t>
  </si>
  <si>
    <t>ADET ASANSÖR UYGUNDUR</t>
  </si>
  <si>
    <t>P:Kabin yolcu adedi</t>
  </si>
  <si>
    <t>sefer</t>
  </si>
  <si>
    <t>(*Çıkan bütün ondalıklı sayılar bir üst sayıya tamamlanacaktır)</t>
  </si>
  <si>
    <t xml:space="preserve">: </t>
  </si>
  <si>
    <t xml:space="preserve">TESİS ADI </t>
  </si>
  <si>
    <t>Not:*,açık sarı renkler giriş değerleri,gül rengi  çıkış değerleridir.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</si>
</sst>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"/>
    <numFmt numFmtId="176" formatCode="00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0" fillId="33" borderId="10" xfId="0" applyFont="1" applyFill="1" applyBorder="1" applyAlignment="1" applyProtection="1">
      <alignment horizontal="center"/>
      <protection hidden="1" locked="0"/>
    </xf>
    <xf numFmtId="0" fontId="3" fillId="0" borderId="11" xfId="0" applyFont="1" applyBorder="1" applyAlignment="1">
      <alignment horizontal="left"/>
    </xf>
    <xf numFmtId="0" fontId="51" fillId="34" borderId="10" xfId="0" applyFont="1" applyFill="1" applyBorder="1" applyAlignment="1" applyProtection="1">
      <alignment horizontal="center"/>
      <protection hidden="1" locked="0"/>
    </xf>
    <xf numFmtId="0" fontId="50" fillId="33" borderId="12" xfId="0" applyFont="1" applyFill="1" applyBorder="1" applyAlignment="1" applyProtection="1">
      <alignment horizontal="center"/>
      <protection hidden="1" locked="0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4" xfId="0" applyFont="1" applyFill="1" applyBorder="1" applyAlignment="1">
      <alignment horizontal="right" vertical="center"/>
    </xf>
    <xf numFmtId="1" fontId="3" fillId="34" borderId="15" xfId="0" applyNumberFormat="1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center"/>
      <protection hidden="1" locked="0"/>
    </xf>
    <xf numFmtId="1" fontId="7" fillId="33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175" fontId="5" fillId="35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1" fontId="3" fillId="35" borderId="15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 vertical="center"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3" max="3" width="5.8515625" style="0" customWidth="1"/>
    <col min="4" max="4" width="8.8515625" style="0" customWidth="1"/>
    <col min="5" max="5" width="7.7109375" style="0" customWidth="1"/>
    <col min="11" max="11" width="11.140625" style="0" customWidth="1"/>
  </cols>
  <sheetData>
    <row r="2" spans="1:11" ht="19.5" customHeight="1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4"/>
      <c r="K2" s="7"/>
    </row>
    <row r="3" spans="1:11" s="1" customFormat="1" ht="19.5" customHeight="1">
      <c r="A3" s="61" t="s">
        <v>57</v>
      </c>
      <c r="B3" s="61"/>
      <c r="C3" s="61" t="s">
        <v>56</v>
      </c>
      <c r="D3" s="61"/>
      <c r="E3" s="61"/>
      <c r="F3" s="61"/>
      <c r="G3" s="61"/>
      <c r="H3" s="61"/>
      <c r="I3" s="61"/>
      <c r="J3" s="61"/>
      <c r="K3" s="8"/>
    </row>
    <row r="4" spans="1:11" ht="15.75">
      <c r="A4" s="45" t="s">
        <v>58</v>
      </c>
      <c r="B4" s="46"/>
      <c r="C4" s="46"/>
      <c r="D4" s="46"/>
      <c r="E4" s="46"/>
      <c r="F4" s="46"/>
      <c r="G4" s="46"/>
      <c r="H4" s="46"/>
      <c r="I4" s="9"/>
      <c r="J4" s="9"/>
      <c r="K4" s="7"/>
    </row>
    <row r="5" spans="1:11" ht="12.75">
      <c r="A5" s="58" t="s">
        <v>30</v>
      </c>
      <c r="B5" s="59"/>
      <c r="C5" s="59"/>
      <c r="D5" s="59"/>
      <c r="E5" s="60"/>
      <c r="F5" s="7"/>
      <c r="G5" s="7"/>
      <c r="H5" s="7"/>
      <c r="I5" s="7"/>
      <c r="J5" s="7"/>
      <c r="K5" s="7"/>
    </row>
    <row r="6" spans="1:11" ht="15.75">
      <c r="A6" s="50" t="s">
        <v>31</v>
      </c>
      <c r="B6" s="51"/>
      <c r="C6" s="51"/>
      <c r="D6" s="10">
        <v>6</v>
      </c>
      <c r="E6" s="11" t="s">
        <v>39</v>
      </c>
      <c r="F6" s="7"/>
      <c r="G6" s="7"/>
      <c r="H6" s="7"/>
      <c r="I6" s="7"/>
      <c r="J6" s="7"/>
      <c r="K6" s="7"/>
    </row>
    <row r="7" spans="1:11" ht="15.75">
      <c r="A7" s="50" t="s">
        <v>32</v>
      </c>
      <c r="B7" s="51"/>
      <c r="C7" s="51"/>
      <c r="D7" s="10">
        <v>4</v>
      </c>
      <c r="E7" s="11" t="s">
        <v>40</v>
      </c>
      <c r="F7" s="7"/>
      <c r="G7" s="7"/>
      <c r="H7" s="7"/>
      <c r="I7" s="7"/>
      <c r="J7" s="7"/>
      <c r="K7" s="7"/>
    </row>
    <row r="8" spans="1:11" ht="12.75">
      <c r="A8" s="52" t="s">
        <v>37</v>
      </c>
      <c r="B8" s="53"/>
      <c r="C8" s="53"/>
      <c r="D8" s="12">
        <v>4</v>
      </c>
      <c r="E8" s="11" t="s">
        <v>41</v>
      </c>
      <c r="F8" s="7"/>
      <c r="G8" s="7"/>
      <c r="H8" s="7"/>
      <c r="I8" s="7"/>
      <c r="J8" s="7"/>
      <c r="K8" s="7"/>
    </row>
    <row r="9" spans="1:11" ht="12.75">
      <c r="A9" s="52" t="s">
        <v>33</v>
      </c>
      <c r="B9" s="53"/>
      <c r="C9" s="53"/>
      <c r="D9" s="12">
        <f>D6*3</f>
        <v>18</v>
      </c>
      <c r="E9" s="11" t="s">
        <v>19</v>
      </c>
      <c r="F9" s="7"/>
      <c r="G9" s="7"/>
      <c r="H9" s="7"/>
      <c r="I9" s="7"/>
      <c r="J9" s="7"/>
      <c r="K9" s="7"/>
    </row>
    <row r="10" spans="1:13" ht="15.75">
      <c r="A10" s="50" t="s">
        <v>34</v>
      </c>
      <c r="B10" s="51"/>
      <c r="C10" s="51"/>
      <c r="D10" s="10">
        <v>4</v>
      </c>
      <c r="E10" s="11" t="s">
        <v>41</v>
      </c>
      <c r="F10" s="7"/>
      <c r="G10" s="7"/>
      <c r="H10" s="7"/>
      <c r="I10" s="7"/>
      <c r="J10" s="7"/>
      <c r="K10" s="7"/>
      <c r="M10" s="6"/>
    </row>
    <row r="11" spans="1:13" ht="16.5" thickBot="1">
      <c r="A11" s="54" t="s">
        <v>35</v>
      </c>
      <c r="B11" s="55"/>
      <c r="C11" s="55"/>
      <c r="D11" s="13">
        <v>1</v>
      </c>
      <c r="E11" s="14" t="s">
        <v>20</v>
      </c>
      <c r="F11" s="7"/>
      <c r="G11" s="7"/>
      <c r="H11" s="7"/>
      <c r="I11" s="7"/>
      <c r="J11" s="7"/>
      <c r="K11" s="7"/>
      <c r="M11" s="2"/>
    </row>
    <row r="12" spans="1:13" ht="12.75">
      <c r="A12" s="15"/>
      <c r="B12" s="15"/>
      <c r="C12" s="15"/>
      <c r="D12" s="7"/>
      <c r="E12" s="7"/>
      <c r="F12" s="7"/>
      <c r="G12" s="7"/>
      <c r="H12" s="7"/>
      <c r="I12" s="7"/>
      <c r="J12" s="7"/>
      <c r="K12" s="7"/>
      <c r="M12" s="2"/>
    </row>
    <row r="13" spans="1:13" ht="15.7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7"/>
      <c r="K13" s="7"/>
      <c r="M13" s="2"/>
    </row>
    <row r="14" spans="1:13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M14" s="2"/>
    </row>
    <row r="15" spans="1:14" ht="12.75">
      <c r="A15" s="47" t="s">
        <v>0</v>
      </c>
      <c r="B15" s="47"/>
      <c r="C15" s="47"/>
      <c r="D15" s="47"/>
      <c r="E15" s="17"/>
      <c r="F15" s="7"/>
      <c r="G15" s="7"/>
      <c r="H15" s="7"/>
      <c r="I15" s="7"/>
      <c r="J15" s="7"/>
      <c r="K15" s="7"/>
      <c r="M15" s="2"/>
      <c r="N15" s="3"/>
    </row>
    <row r="16" spans="1:14" ht="15.75">
      <c r="A16" s="47" t="s">
        <v>1</v>
      </c>
      <c r="B16" s="47"/>
      <c r="C16" s="47"/>
      <c r="D16" s="47"/>
      <c r="E16" s="23">
        <f>D7*D8*D6</f>
        <v>96</v>
      </c>
      <c r="F16" s="7"/>
      <c r="G16" s="7"/>
      <c r="H16" s="17" t="s">
        <v>18</v>
      </c>
      <c r="I16" s="17"/>
      <c r="J16" s="7"/>
      <c r="K16" s="7"/>
      <c r="M16" s="2"/>
      <c r="N16" s="5"/>
    </row>
    <row r="17" spans="1:14" ht="15.75">
      <c r="A17" s="47" t="s">
        <v>2</v>
      </c>
      <c r="B17" s="47"/>
      <c r="C17" s="47"/>
      <c r="D17" s="47"/>
      <c r="E17" s="24">
        <f>IF(E16&lt;200,I17,I18)</f>
        <v>0.3</v>
      </c>
      <c r="F17" s="7"/>
      <c r="G17" s="7"/>
      <c r="H17" s="17" t="s">
        <v>45</v>
      </c>
      <c r="I17" s="17">
        <v>0.3</v>
      </c>
      <c r="J17" s="7"/>
      <c r="K17" s="7"/>
      <c r="M17" s="2"/>
      <c r="N17" s="4"/>
    </row>
    <row r="18" spans="1:14" ht="12" customHeight="1" thickBot="1">
      <c r="A18" s="7"/>
      <c r="B18" s="7"/>
      <c r="C18" s="7"/>
      <c r="D18" s="7"/>
      <c r="E18" s="7"/>
      <c r="F18" s="7"/>
      <c r="G18" s="7"/>
      <c r="H18" s="17" t="s">
        <v>46</v>
      </c>
      <c r="I18" s="17">
        <v>0.25</v>
      </c>
      <c r="J18" s="7"/>
      <c r="K18" s="7"/>
      <c r="M18" s="2"/>
      <c r="N18" s="4"/>
    </row>
    <row r="19" spans="1:14" ht="18" customHeight="1" thickBot="1">
      <c r="A19" s="7"/>
      <c r="B19" s="34" t="s">
        <v>3</v>
      </c>
      <c r="C19" s="37">
        <f>E16+E16*E17</f>
        <v>124.8</v>
      </c>
      <c r="D19" s="35" t="s">
        <v>41</v>
      </c>
      <c r="E19" s="7"/>
      <c r="F19" s="7"/>
      <c r="G19" s="7"/>
      <c r="H19" s="7"/>
      <c r="I19" s="7"/>
      <c r="J19" s="7"/>
      <c r="K19" s="7"/>
      <c r="M19" s="2"/>
      <c r="N19" s="4"/>
    </row>
    <row r="20" spans="1:14" ht="12" customHeight="1">
      <c r="A20" s="7"/>
      <c r="B20" s="7"/>
      <c r="C20" s="7"/>
      <c r="D20" s="7"/>
      <c r="E20" s="7"/>
      <c r="F20" s="7"/>
      <c r="G20" s="17"/>
      <c r="H20" s="7"/>
      <c r="I20" s="7"/>
      <c r="J20" s="7"/>
      <c r="K20" s="7"/>
      <c r="M20" s="2"/>
      <c r="N20" s="4"/>
    </row>
    <row r="21" spans="1:14" ht="15.75" customHeight="1">
      <c r="A21" s="38" t="s">
        <v>38</v>
      </c>
      <c r="B21" s="41"/>
      <c r="C21" s="41"/>
      <c r="D21" s="41"/>
      <c r="E21" s="41"/>
      <c r="F21" s="41"/>
      <c r="G21" s="41"/>
      <c r="H21" s="39"/>
      <c r="I21" s="39"/>
      <c r="J21" s="7"/>
      <c r="K21" s="7"/>
      <c r="M21" s="2"/>
      <c r="N21" s="4"/>
    </row>
    <row r="22" spans="1:14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M22" s="2"/>
      <c r="N22" s="4"/>
    </row>
    <row r="23" spans="1:14" ht="12.75">
      <c r="A23" s="47" t="s">
        <v>4</v>
      </c>
      <c r="B23" s="47"/>
      <c r="C23" s="47"/>
      <c r="D23" s="47"/>
      <c r="E23" s="47"/>
      <c r="F23" s="17"/>
      <c r="G23" s="17"/>
      <c r="H23" s="17"/>
      <c r="I23" s="7"/>
      <c r="J23" s="7"/>
      <c r="K23" s="7"/>
      <c r="M23" s="56"/>
      <c r="N23" s="57"/>
    </row>
    <row r="24" spans="1:14" ht="15.75">
      <c r="A24" s="47" t="s">
        <v>5</v>
      </c>
      <c r="B24" s="47"/>
      <c r="C24" s="47"/>
      <c r="D24" s="47"/>
      <c r="E24" s="47"/>
      <c r="F24" s="26">
        <f>D9</f>
        <v>18</v>
      </c>
      <c r="G24" s="17" t="s">
        <v>19</v>
      </c>
      <c r="H24" s="17" t="s">
        <v>22</v>
      </c>
      <c r="I24" s="7"/>
      <c r="J24" s="7"/>
      <c r="K24" s="21"/>
      <c r="L24" s="3"/>
      <c r="M24" s="3"/>
      <c r="N24" s="3"/>
    </row>
    <row r="25" spans="1:11" ht="15.75">
      <c r="A25" s="47" t="s">
        <v>6</v>
      </c>
      <c r="B25" s="47"/>
      <c r="C25" s="47"/>
      <c r="D25" s="47"/>
      <c r="E25" s="47"/>
      <c r="F25" s="25">
        <f>D11</f>
        <v>1</v>
      </c>
      <c r="G25" s="17" t="s">
        <v>20</v>
      </c>
      <c r="H25" s="17" t="s">
        <v>22</v>
      </c>
      <c r="I25" s="7"/>
      <c r="J25" s="7"/>
      <c r="K25" s="7"/>
    </row>
    <row r="26" spans="1:11" ht="15.75">
      <c r="A26" s="47" t="s">
        <v>7</v>
      </c>
      <c r="B26" s="47"/>
      <c r="C26" s="47"/>
      <c r="D26" s="47"/>
      <c r="E26" s="47"/>
      <c r="F26" s="27">
        <v>1</v>
      </c>
      <c r="G26" s="17" t="s">
        <v>21</v>
      </c>
      <c r="H26" s="17" t="s">
        <v>23</v>
      </c>
      <c r="I26" s="7"/>
      <c r="J26" s="7"/>
      <c r="K26" s="7"/>
    </row>
    <row r="27" spans="1:11" ht="15.75">
      <c r="A27" s="17" t="s">
        <v>8</v>
      </c>
      <c r="B27" s="17"/>
      <c r="C27" s="17"/>
      <c r="D27" s="17"/>
      <c r="E27" s="17"/>
      <c r="F27" s="27">
        <v>10</v>
      </c>
      <c r="G27" s="17" t="s">
        <v>21</v>
      </c>
      <c r="H27" s="17" t="s">
        <v>24</v>
      </c>
      <c r="I27" s="7"/>
      <c r="J27" s="7"/>
      <c r="K27" s="7"/>
    </row>
    <row r="28" spans="1:11" ht="15.75">
      <c r="A28" s="47" t="s">
        <v>9</v>
      </c>
      <c r="B28" s="47"/>
      <c r="C28" s="47"/>
      <c r="D28" s="47"/>
      <c r="E28" s="47"/>
      <c r="F28" s="27">
        <v>2.73</v>
      </c>
      <c r="G28" s="17"/>
      <c r="H28" s="17" t="s">
        <v>25</v>
      </c>
      <c r="I28" s="7"/>
      <c r="J28" s="7"/>
      <c r="K28" s="7"/>
    </row>
    <row r="29" spans="1:11" ht="15.75">
      <c r="A29" s="47" t="s">
        <v>10</v>
      </c>
      <c r="B29" s="47"/>
      <c r="C29" s="47"/>
      <c r="D29" s="47"/>
      <c r="E29" s="47"/>
      <c r="F29" s="27">
        <v>2.2</v>
      </c>
      <c r="G29" s="17" t="s">
        <v>21</v>
      </c>
      <c r="H29" s="17" t="s">
        <v>26</v>
      </c>
      <c r="I29" s="7"/>
      <c r="J29" s="7"/>
      <c r="K29" s="7"/>
    </row>
    <row r="30" spans="1:11" ht="16.5" thickBot="1">
      <c r="A30" s="47" t="s">
        <v>53</v>
      </c>
      <c r="B30" s="47"/>
      <c r="C30" s="47"/>
      <c r="D30" s="47"/>
      <c r="E30" s="47"/>
      <c r="F30" s="25">
        <f>D10</f>
        <v>4</v>
      </c>
      <c r="G30" s="17" t="s">
        <v>41</v>
      </c>
      <c r="H30" s="17" t="s">
        <v>22</v>
      </c>
      <c r="I30" s="7"/>
      <c r="J30" s="7"/>
      <c r="K30" s="7"/>
    </row>
    <row r="31" spans="1:11" ht="14.25" customHeight="1" thickBot="1">
      <c r="A31" s="7"/>
      <c r="B31" s="34" t="s">
        <v>47</v>
      </c>
      <c r="C31" s="36">
        <f>2*F24/F25+(F26+F27)*(F28+1)+F29*F30</f>
        <v>85.83</v>
      </c>
      <c r="D31" s="35" t="s">
        <v>21</v>
      </c>
      <c r="E31" s="7"/>
      <c r="F31" s="7"/>
      <c r="G31" s="7"/>
      <c r="H31" s="7"/>
      <c r="I31" s="7"/>
      <c r="J31" s="7"/>
      <c r="K31" s="7"/>
    </row>
    <row r="32" spans="1:11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7.25" customHeight="1">
      <c r="A33" s="38" t="s">
        <v>42</v>
      </c>
      <c r="B33" s="38"/>
      <c r="C33" s="38"/>
      <c r="D33" s="38"/>
      <c r="E33" s="38"/>
      <c r="F33" s="38"/>
      <c r="G33" s="39"/>
      <c r="H33" s="39"/>
      <c r="I33" s="39"/>
      <c r="J33" s="7"/>
      <c r="K33" s="7"/>
    </row>
    <row r="34" spans="1:11" ht="1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47" t="s">
        <v>11</v>
      </c>
      <c r="B35" s="47"/>
      <c r="C35" s="47"/>
      <c r="D35" s="47"/>
      <c r="E35" s="47"/>
      <c r="F35" s="17"/>
      <c r="G35" s="17"/>
      <c r="H35" s="17"/>
      <c r="I35" s="7"/>
      <c r="J35" s="7"/>
      <c r="K35" s="7"/>
    </row>
    <row r="36" spans="1:11" ht="15.75">
      <c r="A36" s="47" t="s">
        <v>12</v>
      </c>
      <c r="B36" s="47"/>
      <c r="C36" s="47"/>
      <c r="D36" s="47"/>
      <c r="E36" s="47"/>
      <c r="F36" s="28">
        <f>C19</f>
        <v>124.8</v>
      </c>
      <c r="G36" s="17" t="s">
        <v>41</v>
      </c>
      <c r="H36" s="17"/>
      <c r="I36" s="7"/>
      <c r="J36" s="7"/>
      <c r="K36" s="7"/>
    </row>
    <row r="37" spans="1:11" ht="15.75">
      <c r="A37" s="47" t="s">
        <v>13</v>
      </c>
      <c r="B37" s="47"/>
      <c r="C37" s="47"/>
      <c r="D37" s="47"/>
      <c r="E37" s="47"/>
      <c r="F37" s="27">
        <v>0.075</v>
      </c>
      <c r="G37" s="17"/>
      <c r="H37" s="17" t="s">
        <v>27</v>
      </c>
      <c r="I37" s="7"/>
      <c r="J37" s="7"/>
      <c r="K37" s="7"/>
    </row>
    <row r="38" spans="1:11" ht="12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8" customHeight="1" thickBot="1">
      <c r="A39" s="7"/>
      <c r="B39" s="18" t="s">
        <v>48</v>
      </c>
      <c r="C39" s="19">
        <f>C19*F37</f>
        <v>9.36</v>
      </c>
      <c r="D39" s="20" t="s">
        <v>41</v>
      </c>
      <c r="E39" s="7"/>
      <c r="F39" s="7"/>
      <c r="G39" s="7"/>
      <c r="H39" s="7"/>
      <c r="I39" s="7"/>
      <c r="J39" s="7"/>
      <c r="K39" s="7"/>
    </row>
    <row r="40" spans="1:11" ht="1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 customHeight="1">
      <c r="A41" s="38" t="s">
        <v>43</v>
      </c>
      <c r="B41" s="38"/>
      <c r="C41" s="38"/>
      <c r="D41" s="38"/>
      <c r="E41" s="38"/>
      <c r="F41" s="38"/>
      <c r="G41" s="38"/>
      <c r="H41" s="40"/>
      <c r="I41" s="40"/>
      <c r="J41" s="7"/>
      <c r="K41" s="7"/>
    </row>
    <row r="42" spans="1:11" ht="12.75">
      <c r="A42" s="47" t="s">
        <v>14</v>
      </c>
      <c r="B42" s="47"/>
      <c r="C42" s="47"/>
      <c r="D42" s="47"/>
      <c r="E42" s="47"/>
      <c r="F42" s="17"/>
      <c r="G42" s="7"/>
      <c r="H42" s="7"/>
      <c r="I42" s="7"/>
      <c r="J42" s="7"/>
      <c r="K42" s="7"/>
    </row>
    <row r="43" spans="1:11" ht="12.75">
      <c r="A43" s="47" t="s">
        <v>15</v>
      </c>
      <c r="B43" s="47"/>
      <c r="C43" s="47"/>
      <c r="D43" s="47"/>
      <c r="E43" s="47"/>
      <c r="F43" s="17"/>
      <c r="G43" s="7"/>
      <c r="H43" s="7"/>
      <c r="I43" s="7"/>
      <c r="J43" s="7"/>
      <c r="K43" s="7"/>
    </row>
    <row r="44" spans="1:11" ht="15.75">
      <c r="A44" s="47" t="s">
        <v>16</v>
      </c>
      <c r="B44" s="47"/>
      <c r="C44" s="47"/>
      <c r="D44" s="47"/>
      <c r="E44" s="47"/>
      <c r="F44" s="29">
        <f>300/C31</f>
        <v>3.4952813701502974</v>
      </c>
      <c r="G44" s="7" t="s">
        <v>54</v>
      </c>
      <c r="H44" s="7"/>
      <c r="I44" s="7"/>
      <c r="J44" s="7"/>
      <c r="K44" s="7"/>
    </row>
    <row r="45" spans="1:11" ht="12" customHeight="1" thickBo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8" customHeight="1" thickBot="1">
      <c r="A46" s="7"/>
      <c r="B46" s="18" t="s">
        <v>49</v>
      </c>
      <c r="C46" s="19">
        <f>300/C31*F30</f>
        <v>13.98112548060119</v>
      </c>
      <c r="D46" s="20" t="s">
        <v>41</v>
      </c>
      <c r="E46" s="7"/>
      <c r="F46" s="7"/>
      <c r="G46" s="7"/>
      <c r="H46" s="7"/>
      <c r="I46" s="7"/>
      <c r="J46" s="7"/>
      <c r="K46" s="7"/>
    </row>
    <row r="47" spans="1:11" ht="1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8" customHeight="1">
      <c r="A48" s="38" t="s">
        <v>44</v>
      </c>
      <c r="B48" s="41"/>
      <c r="C48" s="41"/>
      <c r="D48" s="41"/>
      <c r="E48" s="41"/>
      <c r="F48" s="41"/>
      <c r="G48" s="41"/>
      <c r="H48" s="39"/>
      <c r="I48" s="39"/>
      <c r="J48" s="7"/>
      <c r="K48" s="7"/>
    </row>
    <row r="49" spans="1:11" ht="12" customHeight="1">
      <c r="A49" s="8"/>
      <c r="B49" s="8"/>
      <c r="C49" s="8"/>
      <c r="D49" s="8"/>
      <c r="E49" s="7"/>
      <c r="F49" s="7"/>
      <c r="G49" s="7"/>
      <c r="H49" s="7"/>
      <c r="I49" s="7"/>
      <c r="J49" s="7"/>
      <c r="K49" s="7"/>
    </row>
    <row r="50" spans="1:11" ht="12.75">
      <c r="A50" s="16" t="s">
        <v>17</v>
      </c>
      <c r="B50" s="47" t="s">
        <v>55</v>
      </c>
      <c r="C50" s="47"/>
      <c r="D50" s="47"/>
      <c r="E50" s="47"/>
      <c r="F50" s="47"/>
      <c r="G50" s="47"/>
      <c r="H50" s="47"/>
      <c r="I50" s="7"/>
      <c r="J50" s="7"/>
      <c r="K50" s="7"/>
    </row>
    <row r="51" spans="1:11" ht="13.5" thickBo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9.5" customHeight="1" thickBot="1">
      <c r="A52" s="7"/>
      <c r="B52" s="31" t="s">
        <v>50</v>
      </c>
      <c r="C52" s="30">
        <f>C39/C46</f>
        <v>0.6694739999999999</v>
      </c>
      <c r="D52" s="32" t="s">
        <v>28</v>
      </c>
      <c r="E52" s="33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8.75">
      <c r="A54" s="48" t="s">
        <v>51</v>
      </c>
      <c r="B54" s="48"/>
      <c r="C54" s="22">
        <f>CEILING(C52,1)</f>
        <v>1</v>
      </c>
      <c r="D54" s="49" t="s">
        <v>52</v>
      </c>
      <c r="E54" s="49"/>
      <c r="F54" s="49"/>
      <c r="G54" s="49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</sheetData>
  <sheetProtection/>
  <mergeCells count="36">
    <mergeCell ref="M23:N23"/>
    <mergeCell ref="A8:C8"/>
    <mergeCell ref="A5:E5"/>
    <mergeCell ref="A3:B3"/>
    <mergeCell ref="C3:J3"/>
    <mergeCell ref="A23:E23"/>
    <mergeCell ref="A13:I13"/>
    <mergeCell ref="A21:I21"/>
    <mergeCell ref="A54:B54"/>
    <mergeCell ref="D54:G54"/>
    <mergeCell ref="A6:C6"/>
    <mergeCell ref="A7:C7"/>
    <mergeCell ref="A9:C9"/>
    <mergeCell ref="A10:C10"/>
    <mergeCell ref="A11:C11"/>
    <mergeCell ref="A16:D16"/>
    <mergeCell ref="A17:D17"/>
    <mergeCell ref="A15:D15"/>
    <mergeCell ref="B50:H50"/>
    <mergeCell ref="A35:E35"/>
    <mergeCell ref="A36:E36"/>
    <mergeCell ref="A37:E37"/>
    <mergeCell ref="A42:E42"/>
    <mergeCell ref="A24:E24"/>
    <mergeCell ref="A25:E25"/>
    <mergeCell ref="A26:E26"/>
    <mergeCell ref="A28:E28"/>
    <mergeCell ref="A29:E29"/>
    <mergeCell ref="A33:I33"/>
    <mergeCell ref="A41:I41"/>
    <mergeCell ref="A48:I48"/>
    <mergeCell ref="A2:J2"/>
    <mergeCell ref="A4:H4"/>
    <mergeCell ref="A43:E43"/>
    <mergeCell ref="A44:E44"/>
    <mergeCell ref="A30:E30"/>
  </mergeCells>
  <printOptions/>
  <pageMargins left="0.5511811023622047" right="0.35433070866141736" top="0.31496062992125984" bottom="0.4724409448818898" header="0.1968503937007874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TAMAY ASANSÖR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OFD</cp:lastModifiedBy>
  <cp:lastPrinted>2010-08-01T07:27:49Z</cp:lastPrinted>
  <dcterms:created xsi:type="dcterms:W3CDTF">2005-01-27T12:35:38Z</dcterms:created>
  <dcterms:modified xsi:type="dcterms:W3CDTF">2015-11-26T06:59:38Z</dcterms:modified>
  <cp:category/>
  <cp:version/>
  <cp:contentType/>
  <cp:contentStatus/>
</cp:coreProperties>
</file>