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<sst xmlns="http://schemas.openxmlformats.org/spreadsheetml/2006/main" count="99" uniqueCount="45">
  <si>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Normal şartlarda hava özgül hacmi</t>
  </si>
  <si>
    <t>m3/kg</t>
  </si>
  <si>
    <t>Normal şartlarda hava yoğunluğu</t>
  </si>
  <si>
    <t>kg/m3</t>
  </si>
  <si>
    <t xml:space="preserve">Yükseklik </t>
  </si>
  <si>
    <t>m</t>
  </si>
  <si>
    <t>kPa</t>
  </si>
  <si>
    <t>Normal basınç</t>
  </si>
  <si>
    <t>K</t>
  </si>
  <si>
    <t>Baca sıcaklığı</t>
  </si>
  <si>
    <t>Baca sıcaklığında yoğunluk</t>
  </si>
  <si>
    <t>Dış sıcaklıkta hava yoğunluğu</t>
  </si>
  <si>
    <t>Baca yüksekliği, H</t>
  </si>
  <si>
    <t>Baca çekişi (=H*g*(R1-R2))  (Pa)</t>
  </si>
  <si>
    <t>Pa</t>
  </si>
  <si>
    <t>Baca çapı hesabı Isısan Kalorifer Tesisatı Kitabı S.170'e göre yapılacaktır</t>
  </si>
  <si>
    <t xml:space="preserve">Kazan gücü </t>
  </si>
  <si>
    <t>kW</t>
  </si>
  <si>
    <t>Duman gazı miktarı</t>
  </si>
  <si>
    <t>kg/s</t>
  </si>
  <si>
    <t xml:space="preserve">Baca çapı  </t>
  </si>
  <si>
    <t>Paslanmaz baca sürtünme katsayısı</t>
  </si>
  <si>
    <t>Yerel toplam kayıp katsayısı</t>
  </si>
  <si>
    <t>Baca kesiti</t>
  </si>
  <si>
    <t>m2</t>
  </si>
  <si>
    <t>Baca ve bağlantı kanalındaki hız</t>
  </si>
  <si>
    <t>m/s</t>
  </si>
  <si>
    <t>Baca+baca kanalı uzunluğu</t>
  </si>
  <si>
    <t>Bacada basınç kaybı (Pa)</t>
  </si>
  <si>
    <t>Bacada kullanılabilecek net kazan fan basıncı</t>
  </si>
  <si>
    <t xml:space="preserve">SONUÇ: </t>
  </si>
  <si>
    <t>C</t>
  </si>
  <si>
    <t>İHMAL</t>
  </si>
  <si>
    <t>YOĞUŞMASIZ KAZAN BACA HESABI FÖYÜ</t>
  </si>
  <si>
    <t>Bursa'daki basınç</t>
  </si>
  <si>
    <t xml:space="preserve">Bursa'da dış sıcaklık </t>
  </si>
  <si>
    <t xml:space="preserve">Baca çekişi (Pa)= </t>
  </si>
  <si>
    <t>Bacadaki basınç düşümü (Pa)=</t>
  </si>
  <si>
    <t xml:space="preserve">Çekiş (358Pa), dirençlerden(270 Pa) daha büyüktür ve uygundur. </t>
  </si>
  <si>
    <t>Baca çekişi (Pa)=</t>
  </si>
  <si>
    <t>İSTANBUL'daki basınç</t>
  </si>
  <si>
    <t xml:space="preserve">İSTANBUL'da dış sıcaklık </t>
  </si>
  <si>
    <t>KOMBİ BACA HESABI FÖYÜ</t>
  </si>
  <si>
    <t xml:space="preserve">KEMER COUNTRY A-TİPİ AHŞAP ÇATILI EVLER </t>
  </si>
  <si>
    <t xml:space="preserve">Çekiş (17Pa), dirençlerden(4 Pa) daha büyüktür ve uygundur. 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</si>
</sst>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"/>
    <numFmt numFmtId="165" formatCode="0.0"/>
    <numFmt numFmtId="166" formatCode="0.0000"/>
    <numFmt numFmtId="167" formatCode="0.00000"/>
  </numFmts>
  <fonts count="11">
    <font>
      <sz val="10"/>
      <name val="Arial"/>
      <family val="0"/>
    </font>
    <font>
      <b/>
      <sz val="10"/>
      <name val="Arial Tur"/>
      <family val="2"/>
    </font>
    <font>
      <b/>
      <sz val="10"/>
      <name val="Arial"/>
      <family val="2"/>
    </font>
    <font>
      <b/>
      <sz val="10"/>
      <color indexed="10"/>
      <name val="Arial Tur"/>
      <family val="2"/>
    </font>
    <font>
      <b/>
      <sz val="10"/>
      <color indexed="10"/>
      <name val="Arial"/>
      <family val="0"/>
    </font>
    <font>
      <b/>
      <sz val="10"/>
      <color indexed="18"/>
      <name val="Arial Tur"/>
      <family val="2"/>
    </font>
    <font>
      <sz val="10"/>
      <color indexed="18"/>
      <name val="Arial"/>
      <family val="0"/>
    </font>
    <font>
      <b/>
      <sz val="10"/>
      <name val="Comic Sans MS"/>
      <family val="4"/>
    </font>
    <font>
      <sz val="10"/>
      <name val="Comic Sans MS"/>
      <family val="4"/>
    </font>
    <font>
      <b/>
      <sz val="10"/>
      <color indexed="18"/>
      <name val="Comic Sans MS"/>
      <family val="4"/>
    </font>
    <font>
      <b/>
      <sz val="10"/>
      <color indexed="10"/>
      <name val="Comic Sans MS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0" fontId="10" fillId="0" borderId="0" xfId="0" applyFont="1" applyAlignment="1">
      <alignment/>
    </xf>
    <xf numFmtId="166" fontId="8" fillId="0" borderId="0" xfId="0" applyNumberFormat="1" applyFont="1" applyAlignment="1">
      <alignment/>
    </xf>
    <xf numFmtId="1" fontId="1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9">
      <selection activeCell="A7" sqref="A7"/>
    </sheetView>
  </sheetViews>
  <sheetFormatPr defaultColWidth="9.140625" defaultRowHeight="12.75"/>
  <cols>
    <col min="1" max="1" width="46.28125" style="17" customWidth="1"/>
    <col min="2" max="16384" width="9.140625" style="17" customWidth="1"/>
  </cols>
  <sheetData>
    <row r="1" ht="16.5">
      <c r="A1" s="16" t="s">
        <v>43</v>
      </c>
    </row>
    <row r="2" ht="16.5">
      <c r="A2" s="16" t="s">
        <v>42</v>
      </c>
    </row>
    <row r="4" spans="1:3" ht="15">
      <c r="A4" s="17" t="s">
        <v>0</v>
      </c>
      <c r="B4" s="17" t="s">
        <v>1</v>
      </c>
      <c r="C4" s="18">
        <v>0.7734</v>
      </c>
    </row>
    <row r="5" spans="1:3" ht="15">
      <c r="A5" s="17" t="s">
        <v>2</v>
      </c>
      <c r="B5" s="17" t="s">
        <v>3</v>
      </c>
      <c r="C5" s="18">
        <f>1/C4</f>
        <v>1.2929919834497026</v>
      </c>
    </row>
    <row r="6" spans="1:3" ht="15">
      <c r="A6" s="17" t="s">
        <v>4</v>
      </c>
      <c r="B6" s="17" t="s">
        <v>5</v>
      </c>
      <c r="C6" s="17">
        <v>0</v>
      </c>
    </row>
    <row r="7" spans="1:3" ht="15">
      <c r="A7" s="17" t="s">
        <v>40</v>
      </c>
      <c r="B7" s="17" t="s">
        <v>6</v>
      </c>
      <c r="C7" s="19">
        <v>101.325</v>
      </c>
    </row>
    <row r="8" spans="1:3" ht="15">
      <c r="A8" s="17" t="s">
        <v>7</v>
      </c>
      <c r="B8" s="17" t="s">
        <v>6</v>
      </c>
      <c r="C8" s="19">
        <v>101.325</v>
      </c>
    </row>
    <row r="9" spans="1:3" ht="15">
      <c r="A9" s="17" t="s">
        <v>41</v>
      </c>
      <c r="B9" s="17" t="s">
        <v>8</v>
      </c>
      <c r="C9" s="17">
        <v>273</v>
      </c>
    </row>
    <row r="10" spans="1:3" ht="16.5">
      <c r="A10" s="16" t="s">
        <v>9</v>
      </c>
      <c r="B10" s="16" t="s">
        <v>31</v>
      </c>
      <c r="C10" s="16">
        <v>200</v>
      </c>
    </row>
    <row r="11" spans="1:3" ht="15">
      <c r="A11" s="17" t="s">
        <v>9</v>
      </c>
      <c r="B11" s="17" t="s">
        <v>8</v>
      </c>
      <c r="C11" s="17">
        <f>C10+273</f>
        <v>473</v>
      </c>
    </row>
    <row r="12" spans="1:3" ht="15">
      <c r="A12" s="17" t="s">
        <v>10</v>
      </c>
      <c r="B12" s="17" t="s">
        <v>3</v>
      </c>
      <c r="C12" s="18">
        <f>C5*273*C7/C11/C8</f>
        <v>0.746272328714099</v>
      </c>
    </row>
    <row r="13" spans="1:3" ht="15">
      <c r="A13" s="17" t="s">
        <v>11</v>
      </c>
      <c r="B13" s="17" t="s">
        <v>3</v>
      </c>
      <c r="C13" s="18">
        <f>C5*273*C7/C8/C9</f>
        <v>1.2929919834497026</v>
      </c>
    </row>
    <row r="14" spans="1:5" ht="16.5">
      <c r="A14" s="17" t="s">
        <v>12</v>
      </c>
      <c r="B14" s="17" t="s">
        <v>5</v>
      </c>
      <c r="C14" s="17">
        <v>13</v>
      </c>
      <c r="E14" s="16"/>
    </row>
    <row r="15" spans="1:4" ht="16.5">
      <c r="A15" s="20" t="s">
        <v>13</v>
      </c>
      <c r="B15" s="20" t="s">
        <v>14</v>
      </c>
      <c r="C15" s="21">
        <f>C14*9.81*(C13-C12)</f>
        <v>69.72315756843153</v>
      </c>
      <c r="D15" s="16"/>
    </row>
    <row r="17" ht="15">
      <c r="A17" s="17" t="s">
        <v>15</v>
      </c>
    </row>
    <row r="18" spans="1:3" ht="16.5">
      <c r="A18" s="16" t="s">
        <v>16</v>
      </c>
      <c r="B18" s="16" t="s">
        <v>17</v>
      </c>
      <c r="C18" s="16">
        <v>3050</v>
      </c>
    </row>
    <row r="19" spans="1:3" ht="15">
      <c r="A19" s="17" t="s">
        <v>18</v>
      </c>
      <c r="B19" s="17" t="s">
        <v>19</v>
      </c>
      <c r="C19" s="17">
        <f>0.76*C18/1000</f>
        <v>2.318</v>
      </c>
    </row>
    <row r="20" spans="1:3" ht="16.5">
      <c r="A20" s="22" t="s">
        <v>20</v>
      </c>
      <c r="B20" s="22" t="s">
        <v>5</v>
      </c>
      <c r="C20" s="22">
        <v>0.9</v>
      </c>
    </row>
    <row r="21" spans="1:3" ht="15">
      <c r="A21" s="17" t="s">
        <v>21</v>
      </c>
      <c r="C21" s="17">
        <v>0.057</v>
      </c>
    </row>
    <row r="22" spans="1:3" ht="15">
      <c r="A22" s="17" t="s">
        <v>22</v>
      </c>
      <c r="C22" s="17">
        <v>3.4</v>
      </c>
    </row>
    <row r="23" spans="1:3" ht="15">
      <c r="A23" s="17" t="s">
        <v>23</v>
      </c>
      <c r="B23" s="17" t="s">
        <v>24</v>
      </c>
      <c r="C23" s="23">
        <f>3.14*C20*C20/4</f>
        <v>0.63585</v>
      </c>
    </row>
    <row r="24" spans="1:3" ht="15">
      <c r="A24" s="17" t="s">
        <v>25</v>
      </c>
      <c r="B24" s="17" t="s">
        <v>26</v>
      </c>
      <c r="C24" s="19">
        <f>C19/C12/C23</f>
        <v>4.884964561584519</v>
      </c>
    </row>
    <row r="25" spans="1:3" ht="15">
      <c r="A25" s="17" t="s">
        <v>27</v>
      </c>
      <c r="B25" s="17" t="s">
        <v>5</v>
      </c>
      <c r="C25" s="17">
        <v>15</v>
      </c>
    </row>
    <row r="26" spans="1:3" ht="16.5">
      <c r="A26" s="20" t="s">
        <v>28</v>
      </c>
      <c r="B26" s="20" t="s">
        <v>14</v>
      </c>
      <c r="C26" s="21">
        <f>1.5*(C21*C25/C20+C22)*C12*C24*C24/2</f>
        <v>58.09927242725311</v>
      </c>
    </row>
    <row r="28" spans="1:4" s="16" customFormat="1" ht="16.5">
      <c r="A28" s="16" t="s">
        <v>29</v>
      </c>
      <c r="B28" s="16" t="s">
        <v>14</v>
      </c>
      <c r="C28" s="16" t="s">
        <v>32</v>
      </c>
      <c r="D28" s="17"/>
    </row>
    <row r="29" spans="1:4" ht="16.5">
      <c r="A29" s="16"/>
      <c r="B29" s="16"/>
      <c r="C29" s="16"/>
      <c r="D29" s="16"/>
    </row>
    <row r="30" ht="16.5">
      <c r="A30" s="22" t="s">
        <v>30</v>
      </c>
    </row>
    <row r="31" spans="1:5" ht="16.5">
      <c r="A31" s="22" t="s">
        <v>39</v>
      </c>
      <c r="B31" s="24">
        <f>C15</f>
        <v>69.72315756843153</v>
      </c>
      <c r="E31" s="16"/>
    </row>
    <row r="32" spans="1:4" ht="16.5">
      <c r="A32" s="22" t="s">
        <v>37</v>
      </c>
      <c r="B32" s="24">
        <f>C26</f>
        <v>58.09927242725311</v>
      </c>
      <c r="C32" s="16"/>
      <c r="D32" s="16"/>
    </row>
    <row r="33" ht="16.5">
      <c r="A33" s="22" t="s">
        <v>44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3"/>
  <sheetViews>
    <sheetView workbookViewId="0" topLeftCell="A1">
      <selection activeCell="A11" sqref="A11"/>
    </sheetView>
  </sheetViews>
  <sheetFormatPr defaultColWidth="9.140625" defaultRowHeight="12.75"/>
  <cols>
    <col min="1" max="1" width="63.00390625" style="0" bestFit="1" customWidth="1"/>
  </cols>
  <sheetData>
    <row r="2" ht="12.75">
      <c r="A2" s="1" t="s">
        <v>33</v>
      </c>
    </row>
    <row r="4" spans="1:3" ht="12.75">
      <c r="A4" t="s">
        <v>0</v>
      </c>
      <c r="B4" t="s">
        <v>1</v>
      </c>
      <c r="C4" s="2">
        <v>0.7734</v>
      </c>
    </row>
    <row r="5" spans="1:3" ht="12.75">
      <c r="A5" t="s">
        <v>2</v>
      </c>
      <c r="B5" t="s">
        <v>3</v>
      </c>
      <c r="C5" s="2">
        <f>1/C4</f>
        <v>1.2929919834497026</v>
      </c>
    </row>
    <row r="6" spans="1:3" ht="12.75">
      <c r="A6" t="s">
        <v>4</v>
      </c>
      <c r="B6" t="s">
        <v>5</v>
      </c>
      <c r="C6">
        <v>0</v>
      </c>
    </row>
    <row r="7" spans="1:3" ht="12.75">
      <c r="A7" t="s">
        <v>34</v>
      </c>
      <c r="B7" t="s">
        <v>6</v>
      </c>
      <c r="C7" s="3">
        <v>101.325</v>
      </c>
    </row>
    <row r="8" spans="1:3" ht="12.75">
      <c r="A8" t="s">
        <v>7</v>
      </c>
      <c r="B8" t="s">
        <v>6</v>
      </c>
      <c r="C8" s="3">
        <v>101.325</v>
      </c>
    </row>
    <row r="9" spans="1:3" ht="12.75">
      <c r="A9" t="s">
        <v>35</v>
      </c>
      <c r="B9" t="s">
        <v>8</v>
      </c>
      <c r="C9">
        <v>273</v>
      </c>
    </row>
    <row r="10" spans="1:3" ht="12.75">
      <c r="A10" s="6" t="s">
        <v>9</v>
      </c>
      <c r="B10" s="6" t="s">
        <v>31</v>
      </c>
      <c r="C10" s="6">
        <v>215</v>
      </c>
    </row>
    <row r="11" spans="1:3" ht="12.75">
      <c r="A11" s="7" t="s">
        <v>9</v>
      </c>
      <c r="B11" s="7" t="s">
        <v>8</v>
      </c>
      <c r="C11" s="7">
        <f>C10+273</f>
        <v>488</v>
      </c>
    </row>
    <row r="12" spans="1:3" ht="12.75">
      <c r="A12" t="s">
        <v>10</v>
      </c>
      <c r="B12" t="s">
        <v>3</v>
      </c>
      <c r="C12" s="2">
        <f>C5*273*C7/C11/C8</f>
        <v>0.7233336300855918</v>
      </c>
    </row>
    <row r="13" spans="1:3" ht="12.75">
      <c r="A13" t="s">
        <v>11</v>
      </c>
      <c r="B13" t="s">
        <v>3</v>
      </c>
      <c r="C13" s="2">
        <f>C5*273*C7/C8/C9</f>
        <v>1.2929919834497026</v>
      </c>
    </row>
    <row r="14" spans="1:5" ht="12.75">
      <c r="A14" t="s">
        <v>12</v>
      </c>
      <c r="B14" t="s">
        <v>5</v>
      </c>
      <c r="C14">
        <v>64</v>
      </c>
      <c r="E14" s="1"/>
    </row>
    <row r="15" spans="1:4" ht="12.75">
      <c r="A15" s="11" t="s">
        <v>13</v>
      </c>
      <c r="B15" s="11" t="s">
        <v>14</v>
      </c>
      <c r="C15" s="13">
        <f>C14*9.81*(C13-C12)</f>
        <v>357.6543005761233</v>
      </c>
      <c r="D15" s="1"/>
    </row>
    <row r="17" ht="12.75">
      <c r="A17" t="s">
        <v>15</v>
      </c>
    </row>
    <row r="18" spans="1:5" ht="12.75">
      <c r="A18" s="6" t="s">
        <v>16</v>
      </c>
      <c r="B18" s="6" t="s">
        <v>17</v>
      </c>
      <c r="C18" s="6">
        <v>4150</v>
      </c>
      <c r="E18" s="5"/>
    </row>
    <row r="19" spans="1:4" ht="12.75">
      <c r="A19" s="5" t="s">
        <v>18</v>
      </c>
      <c r="B19" s="5" t="s">
        <v>19</v>
      </c>
      <c r="C19" s="5">
        <f>0.5*C18/1000</f>
        <v>2.075</v>
      </c>
      <c r="D19" s="5"/>
    </row>
    <row r="20" spans="1:3" ht="12.75">
      <c r="A20" s="8" t="s">
        <v>20</v>
      </c>
      <c r="B20" s="8" t="s">
        <v>5</v>
      </c>
      <c r="C20" s="9">
        <v>0.7</v>
      </c>
    </row>
    <row r="21" spans="1:3" ht="12.75">
      <c r="A21" t="s">
        <v>21</v>
      </c>
      <c r="C21">
        <v>0.057</v>
      </c>
    </row>
    <row r="22" spans="1:3" ht="12.75">
      <c r="A22" t="s">
        <v>22</v>
      </c>
      <c r="C22">
        <v>3.4</v>
      </c>
    </row>
    <row r="23" spans="1:3" ht="12.75">
      <c r="A23" t="s">
        <v>23</v>
      </c>
      <c r="B23" t="s">
        <v>24</v>
      </c>
      <c r="C23" s="10">
        <f>3.14*C20*C20/4</f>
        <v>0.38465</v>
      </c>
    </row>
    <row r="24" spans="1:3" ht="12.75">
      <c r="A24" t="s">
        <v>25</v>
      </c>
      <c r="B24" t="s">
        <v>26</v>
      </c>
      <c r="C24" s="3">
        <f>C19/C12/C23</f>
        <v>7.457851079117167</v>
      </c>
    </row>
    <row r="25" spans="1:3" ht="12.75">
      <c r="A25" t="s">
        <v>27</v>
      </c>
      <c r="B25" t="s">
        <v>5</v>
      </c>
      <c r="C25">
        <f>C14+4</f>
        <v>68</v>
      </c>
    </row>
    <row r="26" spans="1:3" ht="12.75">
      <c r="A26" s="11" t="s">
        <v>28</v>
      </c>
      <c r="B26" s="12" t="s">
        <v>14</v>
      </c>
      <c r="C26" s="13">
        <f>1.5*(C21*C25/C20+C22)*C12*C24*C24/2</f>
        <v>269.66590154751754</v>
      </c>
    </row>
    <row r="28" spans="1:5" ht="12.75">
      <c r="A28" s="1" t="s">
        <v>29</v>
      </c>
      <c r="B28" s="1" t="s">
        <v>14</v>
      </c>
      <c r="C28" s="1" t="s">
        <v>32</v>
      </c>
      <c r="E28" s="4"/>
    </row>
    <row r="29" spans="1:4" ht="12.75">
      <c r="A29" s="4"/>
      <c r="B29" s="4"/>
      <c r="C29" s="4"/>
      <c r="D29" s="4"/>
    </row>
    <row r="30" ht="12.75">
      <c r="A30" s="8" t="s">
        <v>30</v>
      </c>
    </row>
    <row r="31" spans="1:5" ht="12.75">
      <c r="A31" s="8" t="s">
        <v>36</v>
      </c>
      <c r="B31" s="14">
        <f>C15</f>
        <v>357.6543005761233</v>
      </c>
      <c r="E31" s="1"/>
    </row>
    <row r="32" spans="1:4" ht="12.75">
      <c r="A32" s="8" t="s">
        <v>37</v>
      </c>
      <c r="B32" s="15">
        <f>C26</f>
        <v>269.66590154751754</v>
      </c>
      <c r="C32" s="1"/>
      <c r="D32" s="1"/>
    </row>
    <row r="33" ht="12.75">
      <c r="A33" s="8" t="s">
        <v>38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Nejat Kiper</cp:lastModifiedBy>
  <cp:lastPrinted>2002-12-26T12:48:40Z</cp:lastPrinted>
  <dcterms:created xsi:type="dcterms:W3CDTF">2000-10-17T12:46:32Z</dcterms:created>
  <dcterms:modified xsi:type="dcterms:W3CDTF">2003-01-18T09:56:12Z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1017421479</vt:i4>
  </property>
  <property fmtid="{D5CDD505-2E9C-101B-9397-08002B2CF9AE}" pid="3" name="_EmailSubject">
    <vt:lpwstr>baca çapı hesabı işinize yarayacaktır diye düşünüyorum. </vt:lpwstr>
  </property>
  <property fmtid="{D5CDD505-2E9C-101B-9397-08002B2CF9AE}" pid="4" name="_AuthorEmail">
    <vt:lpwstr>berkince@isisan.net</vt:lpwstr>
  </property>
  <property fmtid="{D5CDD505-2E9C-101B-9397-08002B2CF9AE}" pid="5" name="_AuthorEmailDisplayName">
    <vt:lpwstr>Berk İnce</vt:lpwstr>
  </property>
  <property fmtid="{D5CDD505-2E9C-101B-9397-08002B2CF9AE}" pid="6" name="_PreviousAdHocReviewCycleID">
    <vt:i4>952770196</vt:i4>
  </property>
  <property fmtid="{D5CDD505-2E9C-101B-9397-08002B2CF9AE}" pid="7" name="_ReviewingToolsShownOnce">
    <vt:lpwstr/>
  </property>
</Properties>
</file>