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9420" windowHeight="5010" activeTab="0"/>
  </bookViews>
  <sheets>
    <sheet name="Hesap Platformu" sheetId="1" r:id="rId1"/>
    <sheet name="Görsel Platform" sheetId="2" r:id="rId2"/>
  </sheets>
  <definedNames/>
  <calcPr fullCalcOnLoad="1"/>
</workbook>
</file>

<file path=xl/sharedStrings.xml><?xml version="1.0" encoding="utf-8"?>
<sst xmlns="http://schemas.openxmlformats.org/spreadsheetml/2006/main" count="54" uniqueCount="52">
  <si>
    <t>DİKDÖRTGEN HAVA KANALI ( b ) kenar genişliği ( mm )</t>
  </si>
  <si>
    <t>DİKDÖRTGEN HAVA KANALI ( a ) kenar genişliği ( m m )</t>
  </si>
  <si>
    <r>
      <t xml:space="preserve">Eşdeğer çap (ΦDh) </t>
    </r>
    <r>
      <rPr>
        <b/>
        <sz val="8"/>
        <color indexed="8"/>
        <rFont val="Arial Narrow"/>
        <family val="2"/>
      </rPr>
      <t xml:space="preserve">Deger Sapması </t>
    </r>
    <r>
      <rPr>
        <b/>
        <sz val="8"/>
        <color indexed="10"/>
        <rFont val="Arial Narrow"/>
        <family val="2"/>
      </rPr>
      <t>( + - ) 2.5 mm</t>
    </r>
  </si>
  <si>
    <r>
      <t>b</t>
    </r>
    <r>
      <rPr>
        <sz val="10"/>
        <color indexed="10"/>
        <rFont val="Arial"/>
        <family val="2"/>
      </rPr>
      <t>►</t>
    </r>
  </si>
  <si>
    <r>
      <t>a</t>
    </r>
    <r>
      <rPr>
        <sz val="11"/>
        <color indexed="12"/>
        <rFont val="Arial"/>
        <family val="2"/>
      </rPr>
      <t>▼</t>
    </r>
  </si>
  <si>
    <t>Sıkala alt limiti</t>
  </si>
  <si>
    <t>Artış değeri</t>
  </si>
  <si>
    <t>Hacimsel Debi ( m3/h )</t>
  </si>
  <si>
    <t>Eş.Değ.Alan</t>
  </si>
  <si>
    <t>Hız</t>
  </si>
  <si>
    <t xml:space="preserve">Basınç kaybı ( Pa ) = </t>
  </si>
  <si>
    <t xml:space="preserve"> Pa / m = </t>
  </si>
  <si>
    <t xml:space="preserve"> mmSS / m</t>
  </si>
  <si>
    <t xml:space="preserve">Eşdeğer alan </t>
  </si>
  <si>
    <t xml:space="preserve">▲Pa  Pa / m </t>
  </si>
  <si>
    <t>▲Pa mmSS/m</t>
  </si>
  <si>
    <r>
      <t xml:space="preserve">( </t>
    </r>
    <r>
      <rPr>
        <b/>
        <sz val="10"/>
        <color indexed="12"/>
        <rFont val="Arial"/>
        <family val="2"/>
      </rPr>
      <t>a</t>
    </r>
    <r>
      <rPr>
        <b/>
        <sz val="8"/>
        <color indexed="9"/>
        <rFont val="Arial"/>
        <family val="2"/>
      </rPr>
      <t xml:space="preserve"> ) Kenarı</t>
    </r>
  </si>
  <si>
    <r>
      <t>(</t>
    </r>
    <r>
      <rPr>
        <b/>
        <sz val="10"/>
        <color indexed="9"/>
        <rFont val="Arial"/>
        <family val="2"/>
      </rPr>
      <t xml:space="preserve"> </t>
    </r>
    <r>
      <rPr>
        <b/>
        <sz val="10"/>
        <color indexed="10"/>
        <rFont val="Arial"/>
        <family val="2"/>
      </rPr>
      <t>b</t>
    </r>
    <r>
      <rPr>
        <b/>
        <sz val="8"/>
        <color indexed="9"/>
        <rFont val="Arial"/>
        <family val="2"/>
      </rPr>
      <t xml:space="preserve"> ) Kenarı</t>
    </r>
  </si>
  <si>
    <r>
      <t>Φ Dh</t>
    </r>
    <r>
      <rPr>
        <b/>
        <sz val="8"/>
        <color indexed="9"/>
        <rFont val="Arial"/>
        <family val="2"/>
      </rPr>
      <t xml:space="preserve"> çapına eşit sürtünme kaybındaki, dikdörtgen</t>
    </r>
  </si>
  <si>
    <r>
      <t>Φ Dh</t>
    </r>
    <r>
      <rPr>
        <b/>
        <sz val="8"/>
        <color indexed="9"/>
        <rFont val="Arial"/>
        <family val="2"/>
      </rPr>
      <t xml:space="preserve"> çapına eşit sürtünme kaybındaki, kare</t>
    </r>
  </si>
  <si>
    <r>
      <t>φ</t>
    </r>
    <r>
      <rPr>
        <sz val="8"/>
        <color indexed="12"/>
        <rFont val="Arial"/>
        <family val="2"/>
      </rPr>
      <t xml:space="preserve"> </t>
    </r>
    <r>
      <rPr>
        <sz val="7.5"/>
        <color indexed="12"/>
        <rFont val="Arial"/>
        <family val="2"/>
      </rPr>
      <t>Hava kg/m</t>
    </r>
    <r>
      <rPr>
        <vertAlign val="superscript"/>
        <sz val="7.5"/>
        <color indexed="12"/>
        <rFont val="Arial"/>
        <family val="2"/>
      </rPr>
      <t>3</t>
    </r>
  </si>
  <si>
    <r>
      <t xml:space="preserve">( </t>
    </r>
    <r>
      <rPr>
        <b/>
        <sz val="8"/>
        <color indexed="12"/>
        <rFont val="Arial"/>
        <family val="2"/>
      </rPr>
      <t xml:space="preserve">f </t>
    </r>
    <r>
      <rPr>
        <sz val="7.5"/>
        <color indexed="12"/>
        <rFont val="Arial"/>
        <family val="2"/>
      </rPr>
      <t>) Sabit</t>
    </r>
  </si>
  <si>
    <r>
      <t>ξ</t>
    </r>
    <r>
      <rPr>
        <sz val="7.5"/>
        <color indexed="12"/>
        <rFont val="Arial"/>
        <family val="2"/>
      </rPr>
      <t xml:space="preserve"> b mm</t>
    </r>
  </si>
  <si>
    <r>
      <t>Re</t>
    </r>
    <r>
      <rPr>
        <sz val="7.5"/>
        <color indexed="12"/>
        <rFont val="Arial"/>
        <family val="2"/>
      </rPr>
      <t xml:space="preserve"> x1000000</t>
    </r>
  </si>
  <si>
    <r>
      <t>V</t>
    </r>
    <r>
      <rPr>
        <sz val="7.5"/>
        <color indexed="12"/>
        <rFont val="Arial"/>
        <family val="2"/>
      </rPr>
      <t xml:space="preserve"> Hız m/sn</t>
    </r>
  </si>
  <si>
    <r>
      <t>Çap</t>
    </r>
    <r>
      <rPr>
        <b/>
        <sz val="8"/>
        <color indexed="12"/>
        <rFont val="Arial"/>
        <family val="2"/>
      </rPr>
      <t xml:space="preserve"> Φ Dh</t>
    </r>
    <r>
      <rPr>
        <sz val="7.5"/>
        <color indexed="12"/>
        <rFont val="Arial"/>
        <family val="2"/>
      </rPr>
      <t xml:space="preserve"> Cm</t>
    </r>
  </si>
  <si>
    <r>
      <t xml:space="preserve">(a) </t>
    </r>
    <r>
      <rPr>
        <sz val="7.5"/>
        <color indexed="12"/>
        <rFont val="Arial"/>
        <family val="2"/>
      </rPr>
      <t>Kenarı Cm</t>
    </r>
  </si>
  <si>
    <r>
      <t>(b)</t>
    </r>
    <r>
      <rPr>
        <sz val="7.5"/>
        <color indexed="10"/>
        <rFont val="Arial"/>
        <family val="2"/>
      </rPr>
      <t xml:space="preserve"> </t>
    </r>
    <r>
      <rPr>
        <sz val="7.5"/>
        <color indexed="12"/>
        <rFont val="Arial"/>
        <family val="2"/>
      </rPr>
      <t>Kenarı Cm</t>
    </r>
  </si>
  <si>
    <r>
      <t>Eş değer Çap</t>
    </r>
    <r>
      <rPr>
        <b/>
        <sz val="8"/>
        <color indexed="17"/>
        <rFont val="Arial"/>
        <family val="2"/>
      </rPr>
      <t xml:space="preserve"> Φ Dh</t>
    </r>
    <r>
      <rPr>
        <b/>
        <sz val="8"/>
        <color indexed="9"/>
        <rFont val="Arial"/>
        <family val="2"/>
      </rPr>
      <t xml:space="preserve">  </t>
    </r>
  </si>
  <si>
    <r>
      <t>Eş değer çap</t>
    </r>
    <r>
      <rPr>
        <b/>
        <sz val="8"/>
        <color indexed="21"/>
        <rFont val="Arial"/>
        <family val="2"/>
      </rPr>
      <t xml:space="preserve"> Φ Dh = 1,3 x (a x b)</t>
    </r>
    <r>
      <rPr>
        <b/>
        <vertAlign val="superscript"/>
        <sz val="8"/>
        <color indexed="21"/>
        <rFont val="Arial"/>
        <family val="2"/>
      </rPr>
      <t>0,625</t>
    </r>
    <r>
      <rPr>
        <b/>
        <sz val="8"/>
        <color indexed="21"/>
        <rFont val="Arial"/>
        <family val="2"/>
      </rPr>
      <t xml:space="preserve"> / (a + b)</t>
    </r>
    <r>
      <rPr>
        <b/>
        <vertAlign val="superscript"/>
        <sz val="8"/>
        <color indexed="21"/>
        <rFont val="Arial"/>
        <family val="2"/>
      </rPr>
      <t>0,25</t>
    </r>
    <r>
      <rPr>
        <b/>
        <sz val="8"/>
        <color indexed="21"/>
        <rFont val="Arial"/>
        <family val="2"/>
      </rPr>
      <t xml:space="preserve">  </t>
    </r>
    <r>
      <rPr>
        <b/>
        <vertAlign val="superscript"/>
        <sz val="8"/>
        <color indexed="21"/>
        <rFont val="Arial"/>
        <family val="2"/>
      </rPr>
      <t xml:space="preserve"> </t>
    </r>
  </si>
  <si>
    <t xml:space="preserve"> x </t>
  </si>
  <si>
    <t xml:space="preserve">Eşdeğer çap ( Dh) </t>
  </si>
  <si>
    <t xml:space="preserve">Dikdörtgen kenarı </t>
  </si>
  <si>
    <t xml:space="preserve">Debi </t>
  </si>
  <si>
    <t>Re x1000000</t>
  </si>
  <si>
    <t>ξ b mm</t>
  </si>
  <si>
    <r>
      <t xml:space="preserve">Hava Kanalı Eşdeğer Sürtünme Metodu </t>
    </r>
    <r>
      <rPr>
        <b/>
        <sz val="16"/>
        <color indexed="12"/>
        <rFont val="Arial"/>
        <family val="2"/>
      </rPr>
      <t xml:space="preserve"> </t>
    </r>
    <r>
      <rPr>
        <b/>
        <sz val="8"/>
        <color indexed="23"/>
        <rFont val="Arial"/>
        <family val="2"/>
      </rPr>
      <t>Sait ÇİNİOĞLU</t>
    </r>
  </si>
  <si>
    <t>Eşdeğer  kesit Alanı</t>
  </si>
  <si>
    <t>Kanal içi hava hızı</t>
  </si>
  <si>
    <t>Sbt</t>
  </si>
  <si>
    <t xml:space="preserve">Basınç kaybı ▲Pa </t>
  </si>
  <si>
    <t>PaSS / m</t>
  </si>
  <si>
    <t>mmSS / m</t>
  </si>
  <si>
    <r>
      <t>kg / m</t>
    </r>
    <r>
      <rPr>
        <b/>
        <vertAlign val="superscript"/>
        <sz val="8"/>
        <color indexed="12"/>
        <rFont val="Arial"/>
        <family val="2"/>
      </rPr>
      <t>3</t>
    </r>
  </si>
  <si>
    <t>m/sn</t>
  </si>
  <si>
    <t>Kanal boyutu</t>
  </si>
  <si>
    <t>x</t>
  </si>
  <si>
    <r>
      <t>m</t>
    </r>
    <r>
      <rPr>
        <b/>
        <vertAlign val="superscript"/>
        <sz val="16"/>
        <color indexed="12"/>
        <rFont val="Arial"/>
        <family val="2"/>
      </rPr>
      <t>2</t>
    </r>
  </si>
  <si>
    <t>mm</t>
  </si>
  <si>
    <t>( f ) Sabiti</t>
  </si>
  <si>
    <t xml:space="preserve">Hava özgül agırlığı </t>
  </si>
  <si>
    <t>Eşdeğer Çap</t>
  </si>
</sst>
</file>

<file path=xl/styles.xml><?xml version="1.0" encoding="utf-8"?>
<styleSheet xmlns="http://schemas.openxmlformats.org/spreadsheetml/2006/main">
  <numFmts count="4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TL&quot;\ #,##0;\-&quot;TL&quot;\ #,##0"/>
    <numFmt numFmtId="173" formatCode="&quot;TL&quot;\ #,##0;[Red]\-&quot;TL&quot;\ #,##0"/>
    <numFmt numFmtId="174" formatCode="&quot;TL&quot;\ #,##0.00;\-&quot;TL&quot;\ #,##0.00"/>
    <numFmt numFmtId="175" formatCode="&quot;TL&quot;\ #,##0.00;[Red]\-&quot;TL&quot;\ #,##0.00"/>
    <numFmt numFmtId="176" formatCode="_-&quot;TL&quot;\ * #,##0_-;\-&quot;TL&quot;\ * #,##0_-;_-&quot;TL&quot;\ * &quot;-&quot;_-;_-@_-"/>
    <numFmt numFmtId="177" formatCode="_-&quot;TL&quot;\ * #,##0.00_-;\-&quot;TL&quot;\ * #,##0.00_-;_-&quot;TL&quot;\ * &quot;-&quot;??_-;_-@_-"/>
    <numFmt numFmtId="178" formatCode="0&quot; mm&quot;"/>
    <numFmt numFmtId="179" formatCode="&quot;b &quot;0&quot; mm&quot;"/>
    <numFmt numFmtId="180" formatCode="&quot;b &quot;0&quot; m m&quot;"/>
    <numFmt numFmtId="181" formatCode="&quot;a &quot;0&quot; m m&quot;"/>
    <numFmt numFmtId="182" formatCode="&quot;a&quot;0&quot;mm&quot;"/>
    <numFmt numFmtId="183" formatCode="&quot;a=&quot;0&quot;mm&quot;"/>
    <numFmt numFmtId="184" formatCode="0&quot;mm&quot;"/>
    <numFmt numFmtId="185" formatCode="0&quot; m3/h&quot;"/>
    <numFmt numFmtId="186" formatCode="0.00&quot; m/sn&quot;"/>
    <numFmt numFmtId="187" formatCode="0.000"/>
    <numFmt numFmtId="188" formatCode="0.00&quot; m2&quot;"/>
    <numFmt numFmtId="189" formatCode="0&quot; m&quot;"/>
    <numFmt numFmtId="190" formatCode="0.000&quot; m2&quot;"/>
    <numFmt numFmtId="191" formatCode="0.00&quot;cm&quot;"/>
    <numFmt numFmtId="192" formatCode="&quot;Dh &quot;0&quot; mm&quot;"/>
    <numFmt numFmtId="193" formatCode="0&quot; m3 / h&quot;"/>
    <numFmt numFmtId="194" formatCode="0.0"/>
    <numFmt numFmtId="195" formatCode="#\ ??/16"/>
    <numFmt numFmtId="196" formatCode="\ &quot;Dh &quot;0&quot; mm&quot;"/>
    <numFmt numFmtId="197" formatCode="0.00&quot; Cm&quot;"/>
  </numFmts>
  <fonts count="100">
    <font>
      <sz val="10"/>
      <name val="Arial"/>
      <family val="0"/>
    </font>
    <font>
      <sz val="7.5"/>
      <name val="Arial Narrow"/>
      <family val="2"/>
    </font>
    <font>
      <b/>
      <sz val="8"/>
      <name val="Arial"/>
      <family val="2"/>
    </font>
    <font>
      <sz val="1"/>
      <color indexed="22"/>
      <name val="Arial Narrow"/>
      <family val="2"/>
    </font>
    <font>
      <b/>
      <sz val="10"/>
      <name val="Arial"/>
      <family val="2"/>
    </font>
    <font>
      <sz val="1"/>
      <color indexed="41"/>
      <name val="Arial Narrow"/>
      <family val="2"/>
    </font>
    <font>
      <sz val="7.5"/>
      <color indexed="8"/>
      <name val="Arial Narrow"/>
      <family val="2"/>
    </font>
    <font>
      <b/>
      <sz val="8"/>
      <color indexed="12"/>
      <name val="Arial"/>
      <family val="2"/>
    </font>
    <font>
      <b/>
      <sz val="8"/>
      <color indexed="9"/>
      <name val="Arial"/>
      <family val="2"/>
    </font>
    <font>
      <b/>
      <sz val="8"/>
      <color indexed="10"/>
      <name val="Arial"/>
      <family val="2"/>
    </font>
    <font>
      <sz val="9"/>
      <name val="Arial Narrow"/>
      <family val="2"/>
    </font>
    <font>
      <b/>
      <sz val="8"/>
      <color indexed="8"/>
      <name val="Arial"/>
      <family val="2"/>
    </font>
    <font>
      <b/>
      <sz val="8"/>
      <color indexed="8"/>
      <name val="Arial Narrow"/>
      <family val="2"/>
    </font>
    <font>
      <sz val="1"/>
      <color indexed="42"/>
      <name val="Arial Narrow"/>
      <family val="2"/>
    </font>
    <font>
      <b/>
      <sz val="8"/>
      <color indexed="10"/>
      <name val="Arial Narrow"/>
      <family val="2"/>
    </font>
    <font>
      <b/>
      <sz val="10"/>
      <color indexed="10"/>
      <name val="Arial Narrow"/>
      <family val="2"/>
    </font>
    <font>
      <sz val="10"/>
      <color indexed="10"/>
      <name val="Arial"/>
      <family val="2"/>
    </font>
    <font>
      <b/>
      <sz val="11"/>
      <color indexed="12"/>
      <name val="Arial Narrow"/>
      <family val="2"/>
    </font>
    <font>
      <sz val="11"/>
      <color indexed="12"/>
      <name val="Arial"/>
      <family val="2"/>
    </font>
    <font>
      <sz val="8"/>
      <name val="Arial"/>
      <family val="2"/>
    </font>
    <font>
      <sz val="7.5"/>
      <color indexed="12"/>
      <name val="Arial"/>
      <family val="2"/>
    </font>
    <font>
      <vertAlign val="superscript"/>
      <sz val="7.5"/>
      <color indexed="12"/>
      <name val="Arial"/>
      <family val="2"/>
    </font>
    <font>
      <b/>
      <sz val="10"/>
      <color indexed="9"/>
      <name val="Arial"/>
      <family val="2"/>
    </font>
    <font>
      <b/>
      <sz val="10"/>
      <color indexed="12"/>
      <name val="Arial"/>
      <family val="2"/>
    </font>
    <font>
      <b/>
      <sz val="10"/>
      <color indexed="10"/>
      <name val="Arial"/>
      <family val="2"/>
    </font>
    <font>
      <sz val="8"/>
      <color indexed="12"/>
      <name val="Arial"/>
      <family val="2"/>
    </font>
    <font>
      <sz val="7.5"/>
      <color indexed="10"/>
      <name val="Arial"/>
      <family val="2"/>
    </font>
    <font>
      <b/>
      <sz val="8"/>
      <color indexed="17"/>
      <name val="Arial"/>
      <family val="2"/>
    </font>
    <font>
      <b/>
      <sz val="8"/>
      <color indexed="21"/>
      <name val="Arial"/>
      <family val="2"/>
    </font>
    <font>
      <b/>
      <vertAlign val="superscript"/>
      <sz val="8"/>
      <color indexed="21"/>
      <name val="Arial"/>
      <family val="2"/>
    </font>
    <font>
      <b/>
      <sz val="14"/>
      <name val="Arial"/>
      <family val="2"/>
    </font>
    <font>
      <b/>
      <sz val="9"/>
      <color indexed="10"/>
      <name val="Arial"/>
      <family val="2"/>
    </font>
    <font>
      <b/>
      <sz val="9"/>
      <color indexed="8"/>
      <name val="Arial"/>
      <family val="2"/>
    </font>
    <font>
      <b/>
      <sz val="16"/>
      <name val="Arial"/>
      <family val="2"/>
    </font>
    <font>
      <b/>
      <sz val="9"/>
      <name val="Arial"/>
      <family val="2"/>
    </font>
    <font>
      <b/>
      <sz val="12"/>
      <name val="Arial"/>
      <family val="2"/>
    </font>
    <font>
      <b/>
      <sz val="16"/>
      <color indexed="9"/>
      <name val="Arial"/>
      <family val="2"/>
    </font>
    <font>
      <sz val="10"/>
      <color indexed="53"/>
      <name val="Arial"/>
      <family val="2"/>
    </font>
    <font>
      <sz val="10"/>
      <color indexed="11"/>
      <name val="Arial"/>
      <family val="2"/>
    </font>
    <font>
      <sz val="10"/>
      <name val="Arial Tur"/>
      <family val="2"/>
    </font>
    <font>
      <sz val="10"/>
      <color indexed="22"/>
      <name val="Arial"/>
      <family val="2"/>
    </font>
    <font>
      <sz val="10"/>
      <color indexed="12"/>
      <name val="Arial"/>
      <family val="2"/>
    </font>
    <font>
      <b/>
      <sz val="9"/>
      <color indexed="12"/>
      <name val="Arial"/>
      <family val="2"/>
    </font>
    <font>
      <b/>
      <sz val="9"/>
      <color indexed="48"/>
      <name val="Arial"/>
      <family val="2"/>
    </font>
    <font>
      <b/>
      <sz val="16"/>
      <color indexed="12"/>
      <name val="Arial"/>
      <family val="2"/>
    </font>
    <font>
      <b/>
      <sz val="8"/>
      <color indexed="23"/>
      <name val="Arial"/>
      <family val="2"/>
    </font>
    <font>
      <b/>
      <vertAlign val="superscript"/>
      <sz val="8"/>
      <color indexed="12"/>
      <name val="Arial"/>
      <family val="2"/>
    </font>
    <font>
      <b/>
      <sz val="20"/>
      <color indexed="12"/>
      <name val="Arial"/>
      <family val="2"/>
    </font>
    <font>
      <sz val="11"/>
      <name val="Arial"/>
      <family val="2"/>
    </font>
    <font>
      <b/>
      <sz val="11"/>
      <color indexed="12"/>
      <name val="Arial"/>
      <family val="2"/>
    </font>
    <font>
      <b/>
      <sz val="9"/>
      <color indexed="9"/>
      <name val="Arial"/>
      <family val="2"/>
    </font>
    <font>
      <sz val="12"/>
      <name val="Arial"/>
      <family val="2"/>
    </font>
    <font>
      <b/>
      <sz val="12"/>
      <color indexed="8"/>
      <name val="Arial"/>
      <family val="2"/>
    </font>
    <font>
      <sz val="20"/>
      <color indexed="8"/>
      <name val="Bodoni MT Poster Compressed"/>
      <family val="1"/>
    </font>
    <font>
      <sz val="10"/>
      <color indexed="8"/>
      <name val="Arial"/>
      <family val="2"/>
    </font>
    <font>
      <b/>
      <sz val="11"/>
      <name val="Arial"/>
      <family val="2"/>
    </font>
    <font>
      <b/>
      <vertAlign val="superscript"/>
      <sz val="16"/>
      <color indexed="12"/>
      <name val="Arial"/>
      <family val="2"/>
    </font>
    <font>
      <u val="single"/>
      <sz val="10"/>
      <color indexed="12"/>
      <name val="Arial"/>
      <family val="0"/>
    </font>
    <font>
      <u val="single"/>
      <sz val="10"/>
      <color indexed="36"/>
      <name val="Arial"/>
      <family val="0"/>
    </font>
    <font>
      <sz val="20"/>
      <color indexed="10"/>
      <name val="Bodoni MT Poster Compressed"/>
      <family val="1"/>
    </font>
    <font>
      <sz val="8"/>
      <color indexed="13"/>
      <name val="Arial"/>
      <family val="2"/>
    </font>
    <font>
      <sz val="20"/>
      <color indexed="9"/>
      <name val="Bodoni MT Poster Compressed"/>
      <family val="1"/>
    </font>
    <font>
      <sz val="8"/>
      <color indexed="9"/>
      <name val="Arial"/>
      <family val="2"/>
    </font>
    <font>
      <b/>
      <sz val="20"/>
      <color indexed="9"/>
      <name val="Bodoni MT Poster Compressed"/>
      <family val="1"/>
    </font>
    <font>
      <b/>
      <sz val="12"/>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10"/>
      <name val="Arial"/>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indexed="22"/>
        <bgColor indexed="64"/>
      </patternFill>
    </fill>
    <fill>
      <patternFill patternType="solid">
        <fgColor indexed="10"/>
        <bgColor indexed="64"/>
      </patternFill>
    </fill>
    <fill>
      <patternFill patternType="solid">
        <fgColor indexed="42"/>
        <bgColor indexed="64"/>
      </patternFill>
    </fill>
    <fill>
      <patternFill patternType="solid">
        <fgColor indexed="51"/>
        <bgColor indexed="64"/>
      </patternFill>
    </fill>
    <fill>
      <patternFill patternType="solid">
        <fgColor indexed="11"/>
        <bgColor indexed="64"/>
      </patternFill>
    </fill>
    <fill>
      <patternFill patternType="solid">
        <fgColor indexed="9"/>
        <bgColor indexed="64"/>
      </patternFill>
    </fill>
    <fill>
      <patternFill patternType="solid">
        <fgColor indexed="43"/>
        <bgColor indexed="64"/>
      </patternFill>
    </fill>
  </fills>
  <borders count="10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color indexed="22"/>
      </left>
      <right style="thin">
        <color indexed="22"/>
      </right>
      <top style="thin">
        <color indexed="9"/>
      </top>
      <bottom style="thin">
        <color indexed="9"/>
      </bottom>
    </border>
    <border>
      <left style="thin">
        <color indexed="9"/>
      </left>
      <right style="thin">
        <color indexed="9"/>
      </right>
      <top style="thin">
        <color indexed="9"/>
      </top>
      <bottom style="thin">
        <color indexed="9"/>
      </bottom>
    </border>
    <border>
      <left style="medium">
        <color indexed="23"/>
      </left>
      <right style="thin">
        <color indexed="9"/>
      </right>
      <top style="medium">
        <color indexed="23"/>
      </top>
      <bottom style="thin">
        <color indexed="9"/>
      </bottom>
    </border>
    <border>
      <left style="thin">
        <color indexed="9"/>
      </left>
      <right style="thin">
        <color indexed="9"/>
      </right>
      <top style="medium">
        <color indexed="23"/>
      </top>
      <bottom style="thin">
        <color indexed="9"/>
      </bottom>
    </border>
    <border>
      <left style="thin">
        <color indexed="9"/>
      </left>
      <right style="medium">
        <color indexed="23"/>
      </right>
      <top style="medium">
        <color indexed="23"/>
      </top>
      <bottom style="thin">
        <color indexed="9"/>
      </bottom>
    </border>
    <border>
      <left style="medium">
        <color indexed="23"/>
      </left>
      <right style="thin">
        <color indexed="22"/>
      </right>
      <top style="thin">
        <color indexed="9"/>
      </top>
      <bottom style="thin">
        <color indexed="9"/>
      </bottom>
    </border>
    <border>
      <left style="thin">
        <color indexed="22"/>
      </left>
      <right style="medium">
        <color indexed="23"/>
      </right>
      <top style="thin">
        <color indexed="9"/>
      </top>
      <bottom style="thin">
        <color indexed="9"/>
      </bottom>
    </border>
    <border>
      <left style="medium">
        <color indexed="23"/>
      </left>
      <right style="thin">
        <color indexed="9"/>
      </right>
      <top style="thin">
        <color indexed="9"/>
      </top>
      <bottom style="thin">
        <color indexed="9"/>
      </bottom>
    </border>
    <border>
      <left style="thin">
        <color indexed="9"/>
      </left>
      <right style="medium">
        <color indexed="23"/>
      </right>
      <top style="thin">
        <color indexed="9"/>
      </top>
      <bottom style="thin">
        <color indexed="9"/>
      </bottom>
    </border>
    <border>
      <left style="medium">
        <color indexed="23"/>
      </left>
      <right style="thin">
        <color indexed="9"/>
      </right>
      <top style="thin">
        <color indexed="9"/>
      </top>
      <bottom style="medium">
        <color indexed="23"/>
      </bottom>
    </border>
    <border>
      <left style="thin">
        <color indexed="9"/>
      </left>
      <right style="thin">
        <color indexed="9"/>
      </right>
      <top style="thin">
        <color indexed="9"/>
      </top>
      <bottom style="medium">
        <color indexed="23"/>
      </bottom>
    </border>
    <border>
      <left style="thin">
        <color indexed="9"/>
      </left>
      <right style="medium">
        <color indexed="23"/>
      </right>
      <top style="thin">
        <color indexed="9"/>
      </top>
      <bottom style="medium">
        <color indexed="23"/>
      </bottom>
    </border>
    <border>
      <left style="medium">
        <color indexed="9"/>
      </left>
      <right>
        <color indexed="63"/>
      </right>
      <top style="medium">
        <color indexed="9"/>
      </top>
      <bottom>
        <color indexed="63"/>
      </bottom>
    </border>
    <border>
      <left>
        <color indexed="63"/>
      </left>
      <right>
        <color indexed="63"/>
      </right>
      <top style="medium">
        <color indexed="9"/>
      </top>
      <bottom>
        <color indexed="63"/>
      </bottom>
    </border>
    <border>
      <left>
        <color indexed="63"/>
      </left>
      <right style="medium">
        <color indexed="23"/>
      </right>
      <top style="medium">
        <color indexed="9"/>
      </top>
      <bottom>
        <color indexed="63"/>
      </bottom>
    </border>
    <border>
      <left>
        <color indexed="63"/>
      </left>
      <right style="medium">
        <color indexed="23"/>
      </right>
      <top>
        <color indexed="63"/>
      </top>
      <bottom>
        <color indexed="63"/>
      </bottom>
    </border>
    <border>
      <left style="medium">
        <color indexed="9"/>
      </left>
      <right>
        <color indexed="63"/>
      </right>
      <top>
        <color indexed="63"/>
      </top>
      <bottom>
        <color indexed="63"/>
      </bottom>
    </border>
    <border>
      <left style="medium">
        <color indexed="9"/>
      </left>
      <right>
        <color indexed="63"/>
      </right>
      <top>
        <color indexed="63"/>
      </top>
      <bottom style="medium">
        <color indexed="23"/>
      </bottom>
    </border>
    <border>
      <left style="medium">
        <color indexed="23"/>
      </left>
      <right style="medium">
        <color indexed="22"/>
      </right>
      <top style="medium">
        <color indexed="23"/>
      </top>
      <bottom style="medium">
        <color indexed="23"/>
      </bottom>
    </border>
    <border>
      <left style="medium">
        <color indexed="22"/>
      </left>
      <right style="medium">
        <color indexed="22"/>
      </right>
      <top style="medium">
        <color indexed="23"/>
      </top>
      <bottom style="medium">
        <color indexed="23"/>
      </bottom>
    </border>
    <border>
      <left style="medium">
        <color indexed="22"/>
      </left>
      <right style="medium">
        <color indexed="23"/>
      </right>
      <top style="medium">
        <color indexed="23"/>
      </top>
      <bottom style="medium">
        <color indexed="23"/>
      </bottom>
    </border>
    <border>
      <left style="thin">
        <color indexed="22"/>
      </left>
      <right>
        <color indexed="63"/>
      </right>
      <top style="thin">
        <color indexed="9"/>
      </top>
      <bottom style="thin">
        <color indexed="9"/>
      </bottom>
    </border>
    <border>
      <left style="thin">
        <color indexed="9"/>
      </left>
      <right>
        <color indexed="63"/>
      </right>
      <top style="thin">
        <color indexed="9"/>
      </top>
      <bottom style="thin">
        <color indexed="9"/>
      </bottom>
    </border>
    <border>
      <left>
        <color indexed="63"/>
      </left>
      <right style="thin">
        <color indexed="22"/>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color indexed="23"/>
      </top>
      <bottom>
        <color indexed="63"/>
      </bottom>
    </border>
    <border>
      <left>
        <color indexed="63"/>
      </left>
      <right>
        <color indexed="63"/>
      </right>
      <top>
        <color indexed="63"/>
      </top>
      <bottom style="medium">
        <color indexed="2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style="thin">
        <color indexed="9"/>
      </left>
      <right>
        <color indexed="63"/>
      </right>
      <top style="thin">
        <color indexed="9"/>
      </top>
      <bottom>
        <color indexed="63"/>
      </bottom>
    </border>
    <border>
      <left style="thin">
        <color indexed="9"/>
      </left>
      <right>
        <color indexed="63"/>
      </right>
      <top>
        <color indexed="63"/>
      </top>
      <bottom>
        <color indexed="63"/>
      </bottom>
    </border>
    <border>
      <left style="thin">
        <color indexed="9"/>
      </left>
      <right>
        <color indexed="63"/>
      </right>
      <top>
        <color indexed="63"/>
      </top>
      <bottom style="thin">
        <color indexed="9"/>
      </bottom>
    </border>
    <border>
      <left>
        <color indexed="63"/>
      </left>
      <right style="thin">
        <color indexed="9"/>
      </right>
      <top>
        <color indexed="63"/>
      </top>
      <bottom>
        <color indexed="63"/>
      </bottom>
    </border>
    <border>
      <left>
        <color indexed="63"/>
      </left>
      <right style="thin">
        <color indexed="9"/>
      </right>
      <top style="thin">
        <color indexed="9"/>
      </top>
      <bottom>
        <color indexed="63"/>
      </bottom>
    </border>
    <border>
      <left style="medium">
        <color indexed="23"/>
      </left>
      <right>
        <color indexed="63"/>
      </right>
      <top style="medium">
        <color indexed="23"/>
      </top>
      <bottom>
        <color indexed="63"/>
      </bottom>
    </border>
    <border>
      <left style="medium">
        <color indexed="23"/>
      </left>
      <right>
        <color indexed="63"/>
      </right>
      <top>
        <color indexed="63"/>
      </top>
      <bottom>
        <color indexed="63"/>
      </bottom>
    </border>
    <border>
      <left style="medium">
        <color indexed="23"/>
      </left>
      <right>
        <color indexed="63"/>
      </right>
      <top>
        <color indexed="63"/>
      </top>
      <bottom style="thin">
        <color indexed="9"/>
      </bottom>
    </border>
    <border>
      <left>
        <color indexed="63"/>
      </left>
      <right style="medium">
        <color indexed="23"/>
      </right>
      <top style="thin">
        <color indexed="9"/>
      </top>
      <bottom>
        <color indexed="63"/>
      </bottom>
    </border>
    <border>
      <left style="thin">
        <color indexed="9"/>
      </left>
      <right>
        <color indexed="63"/>
      </right>
      <top>
        <color indexed="63"/>
      </top>
      <bottom style="medium">
        <color indexed="23"/>
      </bottom>
    </border>
    <border>
      <left>
        <color indexed="63"/>
      </left>
      <right style="medium">
        <color indexed="23"/>
      </right>
      <top>
        <color indexed="63"/>
      </top>
      <bottom style="medium">
        <color indexed="23"/>
      </bottom>
    </border>
    <border>
      <left>
        <color indexed="63"/>
      </left>
      <right style="thin">
        <color indexed="9"/>
      </right>
      <top style="medium">
        <color indexed="23"/>
      </top>
      <bottom>
        <color indexed="63"/>
      </bottom>
    </border>
    <border>
      <left>
        <color indexed="63"/>
      </left>
      <right>
        <color indexed="63"/>
      </right>
      <top style="thin">
        <color indexed="9"/>
      </top>
      <bottom style="medium">
        <color indexed="23"/>
      </bottom>
    </border>
    <border>
      <left style="thin"/>
      <right style="thin"/>
      <top>
        <color indexed="63"/>
      </top>
      <bottom>
        <color indexed="63"/>
      </bottom>
    </border>
    <border>
      <left style="thin">
        <color indexed="9"/>
      </left>
      <right style="medium">
        <color indexed="23"/>
      </right>
      <top>
        <color indexed="63"/>
      </top>
      <bottom>
        <color indexed="63"/>
      </bottom>
    </border>
    <border>
      <left style="thin">
        <color indexed="9"/>
      </left>
      <right style="thin">
        <color indexed="9"/>
      </right>
      <top style="thin">
        <color indexed="9"/>
      </top>
      <bottom style="hair">
        <color indexed="12"/>
      </bottom>
    </border>
    <border>
      <left style="thin">
        <color indexed="9"/>
      </left>
      <right>
        <color indexed="63"/>
      </right>
      <top style="thin">
        <color indexed="9"/>
      </top>
      <bottom style="hair">
        <color indexed="12"/>
      </bottom>
    </border>
    <border>
      <left style="hair">
        <color indexed="12"/>
      </left>
      <right>
        <color indexed="63"/>
      </right>
      <top style="hair">
        <color indexed="12"/>
      </top>
      <bottom style="medium">
        <color indexed="23"/>
      </bottom>
    </border>
    <border>
      <left>
        <color indexed="63"/>
      </left>
      <right>
        <color indexed="63"/>
      </right>
      <top style="hair">
        <color indexed="12"/>
      </top>
      <bottom style="medium">
        <color indexed="23"/>
      </bottom>
    </border>
    <border>
      <left style="hair">
        <color indexed="12"/>
      </left>
      <right>
        <color indexed="63"/>
      </right>
      <top style="hair">
        <color indexed="12"/>
      </top>
      <bottom style="hair">
        <color indexed="12"/>
      </bottom>
    </border>
    <border>
      <left>
        <color indexed="63"/>
      </left>
      <right>
        <color indexed="63"/>
      </right>
      <top style="hair">
        <color indexed="12"/>
      </top>
      <bottom style="hair">
        <color indexed="12"/>
      </bottom>
    </border>
    <border>
      <left>
        <color indexed="63"/>
      </left>
      <right style="medium">
        <color indexed="23"/>
      </right>
      <top style="hair">
        <color indexed="12"/>
      </top>
      <bottom style="hair">
        <color indexed="12"/>
      </bottom>
    </border>
    <border>
      <left>
        <color indexed="63"/>
      </left>
      <right style="medium">
        <color indexed="23"/>
      </right>
      <top style="hair">
        <color indexed="12"/>
      </top>
      <bottom style="medium">
        <color indexed="23"/>
      </bottom>
    </border>
    <border>
      <left style="thin">
        <color indexed="9"/>
      </left>
      <right style="thin">
        <color indexed="9"/>
      </right>
      <top style="hair">
        <color indexed="12"/>
      </top>
      <bottom style="hair">
        <color indexed="12"/>
      </bottom>
    </border>
    <border>
      <left style="thin">
        <color indexed="9"/>
      </left>
      <right>
        <color indexed="63"/>
      </right>
      <top style="hair">
        <color indexed="12"/>
      </top>
      <bottom style="hair">
        <color indexed="12"/>
      </bottom>
    </border>
    <border>
      <left style="thin">
        <color indexed="9"/>
      </left>
      <right style="thin">
        <color indexed="9"/>
      </right>
      <top style="hair">
        <color indexed="12"/>
      </top>
      <bottom style="medium">
        <color indexed="23"/>
      </bottom>
    </border>
    <border>
      <left style="thin">
        <color indexed="9"/>
      </left>
      <right>
        <color indexed="63"/>
      </right>
      <top style="hair">
        <color indexed="12"/>
      </top>
      <bottom style="medium">
        <color indexed="23"/>
      </bottom>
    </border>
    <border>
      <left>
        <color indexed="63"/>
      </left>
      <right>
        <color indexed="63"/>
      </right>
      <top style="thin">
        <color indexed="9"/>
      </top>
      <bottom style="hair">
        <color indexed="12"/>
      </bottom>
    </border>
    <border>
      <left>
        <color indexed="63"/>
      </left>
      <right style="medium">
        <color indexed="23"/>
      </right>
      <top style="thin">
        <color indexed="9"/>
      </top>
      <bottom style="hair">
        <color indexed="12"/>
      </bottom>
    </border>
    <border>
      <left style="hair">
        <color indexed="12"/>
      </left>
      <right>
        <color indexed="63"/>
      </right>
      <top style="thin">
        <color indexed="9"/>
      </top>
      <bottom style="hair">
        <color indexed="12"/>
      </bottom>
    </border>
    <border>
      <left>
        <color indexed="63"/>
      </left>
      <right style="thin">
        <color indexed="9"/>
      </right>
      <top>
        <color indexed="63"/>
      </top>
      <bottom style="thin">
        <color indexed="9"/>
      </bottom>
    </border>
    <border>
      <left style="medium">
        <color indexed="23"/>
      </left>
      <right>
        <color indexed="63"/>
      </right>
      <top style="medium">
        <color indexed="23"/>
      </top>
      <bottom style="thin">
        <color indexed="9"/>
      </bottom>
    </border>
    <border>
      <left>
        <color indexed="63"/>
      </left>
      <right>
        <color indexed="63"/>
      </right>
      <top style="medium">
        <color indexed="23"/>
      </top>
      <bottom style="thin">
        <color indexed="9"/>
      </bottom>
    </border>
    <border>
      <left>
        <color indexed="63"/>
      </left>
      <right style="thin">
        <color indexed="9"/>
      </right>
      <top style="medium">
        <color indexed="23"/>
      </top>
      <bottom style="thin">
        <color indexed="9"/>
      </bottom>
    </border>
    <border>
      <left style="medium">
        <color indexed="23"/>
      </left>
      <right style="thin"/>
      <top style="thin">
        <color indexed="9"/>
      </top>
      <bottom style="thin">
        <color indexed="9"/>
      </bottom>
    </border>
    <border>
      <left style="thin"/>
      <right style="medium">
        <color indexed="23"/>
      </right>
      <top style="thin">
        <color indexed="9"/>
      </top>
      <bottom style="thin">
        <color indexed="9"/>
      </bottom>
    </border>
    <border>
      <left style="medium">
        <color indexed="23"/>
      </left>
      <right style="thin"/>
      <top style="thin">
        <color indexed="9"/>
      </top>
      <bottom style="medium">
        <color indexed="23"/>
      </bottom>
    </border>
    <border>
      <left style="thin"/>
      <right style="medium">
        <color indexed="23"/>
      </right>
      <top style="thin">
        <color indexed="9"/>
      </top>
      <bottom style="medium">
        <color indexed="23"/>
      </bottom>
    </border>
    <border>
      <left>
        <color indexed="63"/>
      </left>
      <right style="medium">
        <color indexed="23"/>
      </right>
      <top style="medium">
        <color indexed="23"/>
      </top>
      <bottom style="thin">
        <color indexed="9"/>
      </bottom>
    </border>
    <border>
      <left style="medium">
        <color indexed="23"/>
      </left>
      <right>
        <color indexed="63"/>
      </right>
      <top style="hair">
        <color indexed="22"/>
      </top>
      <bottom style="thin">
        <color indexed="23"/>
      </bottom>
    </border>
    <border>
      <left>
        <color indexed="63"/>
      </left>
      <right>
        <color indexed="63"/>
      </right>
      <top style="hair">
        <color indexed="22"/>
      </top>
      <bottom style="thin">
        <color indexed="23"/>
      </bottom>
    </border>
    <border>
      <left>
        <color indexed="63"/>
      </left>
      <right style="thin">
        <color indexed="23"/>
      </right>
      <top style="hair">
        <color indexed="22"/>
      </top>
      <bottom style="thin">
        <color indexed="23"/>
      </bottom>
    </border>
    <border>
      <left style="medium">
        <color indexed="23"/>
      </left>
      <right>
        <color indexed="63"/>
      </right>
      <top style="hair">
        <color indexed="22"/>
      </top>
      <bottom style="hair">
        <color indexed="22"/>
      </bottom>
    </border>
    <border>
      <left>
        <color indexed="63"/>
      </left>
      <right>
        <color indexed="63"/>
      </right>
      <top style="hair">
        <color indexed="22"/>
      </top>
      <bottom style="hair">
        <color indexed="22"/>
      </bottom>
    </border>
    <border>
      <left>
        <color indexed="63"/>
      </left>
      <right style="thin">
        <color indexed="23"/>
      </right>
      <top style="hair">
        <color indexed="22"/>
      </top>
      <bottom style="hair">
        <color indexed="22"/>
      </bottom>
    </border>
    <border>
      <left style="medium">
        <color indexed="23"/>
      </left>
      <right>
        <color indexed="63"/>
      </right>
      <top style="medium">
        <color indexed="23"/>
      </top>
      <bottom style="hair">
        <color indexed="22"/>
      </bottom>
    </border>
    <border>
      <left>
        <color indexed="63"/>
      </left>
      <right>
        <color indexed="63"/>
      </right>
      <top style="medium">
        <color indexed="23"/>
      </top>
      <bottom style="hair">
        <color indexed="22"/>
      </bottom>
    </border>
    <border>
      <left>
        <color indexed="63"/>
      </left>
      <right style="thin">
        <color indexed="23"/>
      </right>
      <top style="medium">
        <color indexed="23"/>
      </top>
      <bottom style="hair">
        <color indexed="22"/>
      </bottom>
    </border>
    <border>
      <left style="medium">
        <color indexed="23"/>
      </left>
      <right style="thin"/>
      <top style="medium">
        <color indexed="23"/>
      </top>
      <bottom style="thin">
        <color indexed="9"/>
      </bottom>
    </border>
    <border>
      <left style="thin"/>
      <right style="thin"/>
      <top style="medium">
        <color indexed="23"/>
      </top>
      <bottom style="thin">
        <color indexed="9"/>
      </bottom>
    </border>
    <border>
      <left style="thin"/>
      <right style="thin">
        <color indexed="9"/>
      </right>
      <top style="medium">
        <color indexed="23"/>
      </top>
      <bottom style="thin">
        <color indexed="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1" applyNumberFormat="0" applyFill="0" applyAlignment="0" applyProtection="0"/>
    <xf numFmtId="0" fontId="88" fillId="0" borderId="2" applyNumberFormat="0" applyFill="0" applyAlignment="0" applyProtection="0"/>
    <xf numFmtId="0" fontId="89" fillId="0" borderId="3" applyNumberFormat="0" applyFill="0" applyAlignment="0" applyProtection="0"/>
    <xf numFmtId="0" fontId="90" fillId="0" borderId="4" applyNumberFormat="0" applyFill="0" applyAlignment="0" applyProtection="0"/>
    <xf numFmtId="0" fontId="9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91" fillId="20" borderId="5" applyNumberFormat="0" applyAlignment="0" applyProtection="0"/>
    <xf numFmtId="0" fontId="92" fillId="21" borderId="6" applyNumberFormat="0" applyAlignment="0" applyProtection="0"/>
    <xf numFmtId="0" fontId="93" fillId="20" borderId="6" applyNumberFormat="0" applyAlignment="0" applyProtection="0"/>
    <xf numFmtId="0" fontId="94" fillId="22" borderId="7" applyNumberFormat="0" applyAlignment="0" applyProtection="0"/>
    <xf numFmtId="0" fontId="95" fillId="23" borderId="0" applyNumberFormat="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96" fillId="24" borderId="0" applyNumberFormat="0" applyBorder="0" applyAlignment="0" applyProtection="0"/>
    <xf numFmtId="0" fontId="0" fillId="25" borderId="8" applyNumberFormat="0" applyFont="0" applyAlignment="0" applyProtection="0"/>
    <xf numFmtId="0" fontId="97" fillId="26"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98" fillId="0" borderId="9" applyNumberFormat="0" applyFill="0" applyAlignment="0" applyProtection="0"/>
    <xf numFmtId="0" fontId="99" fillId="0" borderId="0" applyNumberFormat="0" applyFill="0" applyBorder="0" applyAlignment="0" applyProtection="0"/>
    <xf numFmtId="0" fontId="84" fillId="27" borderId="0" applyNumberFormat="0" applyBorder="0" applyAlignment="0" applyProtection="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9" fontId="0" fillId="0" borderId="0" applyFont="0" applyFill="0" applyBorder="0" applyAlignment="0" applyProtection="0"/>
  </cellStyleXfs>
  <cellXfs count="329">
    <xf numFmtId="0" fontId="0" fillId="0" borderId="0" xfId="0" applyAlignment="1">
      <alignment/>
    </xf>
    <xf numFmtId="0" fontId="1" fillId="0" borderId="0" xfId="0" applyFont="1" applyAlignment="1" applyProtection="1">
      <alignment horizontal="center" vertical="center"/>
      <protection/>
    </xf>
    <xf numFmtId="0" fontId="1" fillId="33"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1" fillId="35" borderId="10" xfId="0" applyFont="1" applyFill="1" applyBorder="1" applyAlignment="1" applyProtection="1">
      <alignment horizontal="center" vertical="center"/>
      <protection/>
    </xf>
    <xf numFmtId="0" fontId="1" fillId="36" borderId="0" xfId="0" applyFont="1" applyFill="1" applyAlignment="1" applyProtection="1">
      <alignment horizontal="center" vertical="center"/>
      <protection/>
    </xf>
    <xf numFmtId="0" fontId="4" fillId="36" borderId="0" xfId="0" applyFont="1" applyFill="1" applyBorder="1" applyAlignment="1" applyProtection="1">
      <alignment vertical="center"/>
      <protection/>
    </xf>
    <xf numFmtId="0" fontId="1" fillId="36" borderId="0" xfId="0" applyFont="1" applyFill="1" applyAlignment="1" applyProtection="1">
      <alignment horizontal="center"/>
      <protection/>
    </xf>
    <xf numFmtId="0" fontId="1" fillId="0" borderId="0" xfId="0" applyFont="1" applyAlignment="1" applyProtection="1">
      <alignment horizontal="center"/>
      <protection/>
    </xf>
    <xf numFmtId="0" fontId="1" fillId="37" borderId="10" xfId="0" applyFont="1" applyFill="1" applyBorder="1" applyAlignment="1" applyProtection="1">
      <alignment horizontal="center" vertical="center"/>
      <protection/>
    </xf>
    <xf numFmtId="0" fontId="13" fillId="38" borderId="11" xfId="0" applyFont="1" applyFill="1" applyBorder="1" applyAlignment="1" applyProtection="1">
      <alignment horizontal="center" vertical="center"/>
      <protection/>
    </xf>
    <xf numFmtId="0" fontId="3" fillId="36" borderId="12" xfId="0" applyFont="1" applyFill="1" applyBorder="1" applyAlignment="1" applyProtection="1">
      <alignment horizontal="center" vertical="center"/>
      <protection/>
    </xf>
    <xf numFmtId="0" fontId="1" fillId="36" borderId="10" xfId="0" applyFont="1" applyFill="1" applyBorder="1" applyAlignment="1" applyProtection="1">
      <alignment horizontal="center" vertical="center"/>
      <protection/>
    </xf>
    <xf numFmtId="0" fontId="1" fillId="36" borderId="0" xfId="0" applyFont="1" applyFill="1" applyBorder="1" applyAlignment="1" applyProtection="1">
      <alignment horizontal="center" vertical="center"/>
      <protection/>
    </xf>
    <xf numFmtId="0" fontId="3" fillId="36" borderId="13" xfId="0" applyFont="1" applyFill="1" applyBorder="1" applyAlignment="1" applyProtection="1">
      <alignment horizontal="center" vertical="center"/>
      <protection/>
    </xf>
    <xf numFmtId="0" fontId="3" fillId="36" borderId="14" xfId="0" applyFont="1" applyFill="1" applyBorder="1" applyAlignment="1" applyProtection="1">
      <alignment horizontal="center" vertical="center"/>
      <protection/>
    </xf>
    <xf numFmtId="0" fontId="3" fillId="36" borderId="15"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17" xfId="0" applyFont="1" applyFill="1" applyBorder="1" applyAlignment="1" applyProtection="1">
      <alignment horizontal="center" vertical="center"/>
      <protection/>
    </xf>
    <xf numFmtId="0" fontId="3" fillId="36" borderId="18" xfId="0" applyFont="1" applyFill="1" applyBorder="1" applyAlignment="1" applyProtection="1">
      <alignment horizontal="center" vertical="center"/>
      <protection/>
    </xf>
    <xf numFmtId="0" fontId="3" fillId="36" borderId="19" xfId="0" applyFont="1" applyFill="1" applyBorder="1" applyAlignment="1" applyProtection="1">
      <alignment horizontal="center" vertical="center"/>
      <protection/>
    </xf>
    <xf numFmtId="0" fontId="3" fillId="36" borderId="20" xfId="0" applyFont="1" applyFill="1" applyBorder="1" applyAlignment="1" applyProtection="1">
      <alignment horizontal="center" vertical="center"/>
      <protection/>
    </xf>
    <xf numFmtId="0" fontId="3" fillId="36" borderId="21" xfId="0" applyFont="1" applyFill="1" applyBorder="1" applyAlignment="1" applyProtection="1">
      <alignment horizontal="center" vertical="center"/>
      <protection/>
    </xf>
    <xf numFmtId="0" fontId="3" fillId="36" borderId="22" xfId="0" applyFont="1" applyFill="1" applyBorder="1" applyAlignment="1" applyProtection="1">
      <alignment horizontal="center" vertical="center"/>
      <protection/>
    </xf>
    <xf numFmtId="0" fontId="1" fillId="36" borderId="23" xfId="0" applyFont="1" applyFill="1" applyBorder="1" applyAlignment="1" applyProtection="1">
      <alignment horizontal="center" vertical="center"/>
      <protection/>
    </xf>
    <xf numFmtId="0" fontId="1" fillId="36" borderId="24" xfId="0" applyFont="1" applyFill="1" applyBorder="1" applyAlignment="1" applyProtection="1">
      <alignment horizontal="center" vertical="center"/>
      <protection/>
    </xf>
    <xf numFmtId="0" fontId="1" fillId="36" borderId="25" xfId="0" applyFont="1" applyFill="1" applyBorder="1" applyAlignment="1" applyProtection="1">
      <alignment horizontal="center" vertical="center"/>
      <protection/>
    </xf>
    <xf numFmtId="0" fontId="10" fillId="36" borderId="26" xfId="0" applyFont="1" applyFill="1" applyBorder="1" applyAlignment="1" applyProtection="1">
      <alignment horizontal="center"/>
      <protection/>
    </xf>
    <xf numFmtId="0" fontId="1" fillId="36" borderId="27" xfId="0" applyFont="1" applyFill="1" applyBorder="1" applyAlignment="1" applyProtection="1">
      <alignment horizontal="center" vertical="center"/>
      <protection/>
    </xf>
    <xf numFmtId="0" fontId="1" fillId="36" borderId="26" xfId="0" applyFont="1" applyFill="1" applyBorder="1" applyAlignment="1" applyProtection="1">
      <alignment horizontal="center" vertical="center"/>
      <protection/>
    </xf>
    <xf numFmtId="0" fontId="1" fillId="36" borderId="28" xfId="0" applyFont="1" applyFill="1" applyBorder="1" applyAlignment="1" applyProtection="1">
      <alignment horizontal="center" vertical="center"/>
      <protection/>
    </xf>
    <xf numFmtId="0" fontId="6" fillId="36" borderId="0" xfId="0" applyFont="1" applyFill="1" applyBorder="1" applyAlignment="1" applyProtection="1">
      <alignment vertical="center" wrapText="1"/>
      <protection/>
    </xf>
    <xf numFmtId="0" fontId="2" fillId="36" borderId="0" xfId="0" applyFont="1" applyFill="1" applyBorder="1" applyAlignment="1" applyProtection="1">
      <alignment vertical="center"/>
      <protection/>
    </xf>
    <xf numFmtId="0" fontId="15" fillId="36" borderId="0" xfId="0" applyFont="1" applyFill="1" applyBorder="1" applyAlignment="1" applyProtection="1">
      <alignment horizontal="right" vertical="top" wrapText="1"/>
      <protection/>
    </xf>
    <xf numFmtId="0" fontId="17" fillId="36" borderId="0" xfId="0" applyFont="1" applyFill="1" applyBorder="1" applyAlignment="1" applyProtection="1">
      <alignment horizontal="right" wrapText="1"/>
      <protection/>
    </xf>
    <xf numFmtId="1" fontId="9" fillId="34" borderId="29" xfId="0" applyNumberFormat="1" applyFont="1" applyFill="1" applyBorder="1" applyAlignment="1" applyProtection="1">
      <alignment horizontal="center" textRotation="90"/>
      <protection/>
    </xf>
    <xf numFmtId="1" fontId="9" fillId="38" borderId="30" xfId="0" applyNumberFormat="1" applyFont="1" applyFill="1" applyBorder="1" applyAlignment="1" applyProtection="1">
      <alignment horizontal="center" textRotation="90"/>
      <protection/>
    </xf>
    <xf numFmtId="1" fontId="9" fillId="34" borderId="30" xfId="0" applyNumberFormat="1" applyFont="1" applyFill="1" applyBorder="1" applyAlignment="1" applyProtection="1">
      <alignment horizontal="center" textRotation="90"/>
      <protection/>
    </xf>
    <xf numFmtId="1" fontId="9" fillId="34" borderId="31" xfId="0" applyNumberFormat="1" applyFont="1" applyFill="1" applyBorder="1" applyAlignment="1" applyProtection="1">
      <alignment horizontal="center" textRotation="90"/>
      <protection/>
    </xf>
    <xf numFmtId="0" fontId="1" fillId="36" borderId="0" xfId="0" applyFont="1" applyFill="1" applyAlignment="1" applyProtection="1">
      <alignment vertical="center"/>
      <protection/>
    </xf>
    <xf numFmtId="0" fontId="13" fillId="38" borderId="32" xfId="0" applyFont="1" applyFill="1" applyBorder="1" applyAlignment="1" applyProtection="1">
      <alignment horizontal="center" vertical="center"/>
      <protection/>
    </xf>
    <xf numFmtId="0" fontId="3" fillId="36" borderId="33" xfId="0" applyFont="1" applyFill="1" applyBorder="1" applyAlignment="1" applyProtection="1">
      <alignment horizontal="center" vertical="center"/>
      <protection/>
    </xf>
    <xf numFmtId="0" fontId="5" fillId="34" borderId="34" xfId="0" applyFont="1" applyFill="1" applyBorder="1" applyAlignment="1" applyProtection="1">
      <alignment horizontal="center" vertical="center"/>
      <protection/>
    </xf>
    <xf numFmtId="0" fontId="3" fillId="36" borderId="35" xfId="0" applyFont="1" applyFill="1" applyBorder="1" applyAlignment="1" applyProtection="1">
      <alignment horizontal="center" vertical="center"/>
      <protection/>
    </xf>
    <xf numFmtId="0" fontId="3" fillId="36" borderId="36" xfId="0" applyFont="1" applyFill="1" applyBorder="1" applyAlignment="1" applyProtection="1">
      <alignment horizontal="center" vertical="center"/>
      <protection/>
    </xf>
    <xf numFmtId="0" fontId="3" fillId="36" borderId="37" xfId="0" applyFont="1" applyFill="1" applyBorder="1" applyAlignment="1" applyProtection="1">
      <alignment horizontal="center" vertical="center"/>
      <protection/>
    </xf>
    <xf numFmtId="0" fontId="19" fillId="36" borderId="0" xfId="0" applyFont="1" applyFill="1" applyBorder="1" applyAlignment="1" applyProtection="1">
      <alignment horizontal="center" vertical="center"/>
      <protection/>
    </xf>
    <xf numFmtId="0" fontId="19" fillId="36" borderId="27" xfId="0" applyFont="1" applyFill="1" applyBorder="1" applyAlignment="1" applyProtection="1">
      <alignment horizontal="center" vertical="center"/>
      <protection/>
    </xf>
    <xf numFmtId="0" fontId="1" fillId="39" borderId="38" xfId="0" applyFont="1" applyFill="1" applyBorder="1" applyAlignment="1" applyProtection="1">
      <alignment horizontal="center" vertical="center"/>
      <protection/>
    </xf>
    <xf numFmtId="0" fontId="1" fillId="39" borderId="39" xfId="0" applyFont="1" applyFill="1" applyBorder="1" applyAlignment="1" applyProtection="1">
      <alignment horizontal="center" vertical="center"/>
      <protection/>
    </xf>
    <xf numFmtId="187" fontId="1" fillId="39" borderId="39" xfId="0" applyNumberFormat="1" applyFont="1" applyFill="1" applyBorder="1" applyAlignment="1" applyProtection="1">
      <alignment horizontal="center" vertical="center"/>
      <protection/>
    </xf>
    <xf numFmtId="0" fontId="1" fillId="39" borderId="40" xfId="0" applyFont="1" applyFill="1" applyBorder="1" applyAlignment="1" applyProtection="1">
      <alignment horizontal="center" vertical="center"/>
      <protection/>
    </xf>
    <xf numFmtId="0" fontId="3" fillId="36" borderId="37" xfId="0" applyFont="1" applyFill="1" applyBorder="1" applyAlignment="1" applyProtection="1">
      <alignment horizontal="left" vertical="center"/>
      <protection/>
    </xf>
    <xf numFmtId="0" fontId="8" fillId="36" borderId="0" xfId="0" applyFont="1" applyFill="1" applyBorder="1" applyAlignment="1" applyProtection="1">
      <alignment vertical="center"/>
      <protection/>
    </xf>
    <xf numFmtId="0" fontId="8" fillId="36" borderId="41" xfId="0" applyFont="1" applyFill="1" applyBorder="1" applyAlignment="1" applyProtection="1">
      <alignment vertical="center"/>
      <protection/>
    </xf>
    <xf numFmtId="0" fontId="8" fillId="36" borderId="42" xfId="0" applyFont="1" applyFill="1" applyBorder="1" applyAlignment="1" applyProtection="1">
      <alignment vertical="center"/>
      <protection/>
    </xf>
    <xf numFmtId="0" fontId="1" fillId="40" borderId="10" xfId="0" applyFont="1" applyFill="1" applyBorder="1" applyAlignment="1" applyProtection="1">
      <alignment horizontal="center" vertical="center"/>
      <protection/>
    </xf>
    <xf numFmtId="2" fontId="7" fillId="36" borderId="0" xfId="0" applyNumberFormat="1" applyFont="1" applyFill="1" applyBorder="1" applyAlignment="1" applyProtection="1">
      <alignment vertical="center"/>
      <protection/>
    </xf>
    <xf numFmtId="2" fontId="7" fillId="36" borderId="42" xfId="0" applyNumberFormat="1" applyFont="1" applyFill="1" applyBorder="1" applyAlignment="1" applyProtection="1">
      <alignment vertical="center"/>
      <protection/>
    </xf>
    <xf numFmtId="0" fontId="0" fillId="36" borderId="0" xfId="0" applyFont="1" applyFill="1" applyAlignment="1">
      <alignment horizontal="center" vertical="center"/>
    </xf>
    <xf numFmtId="0" fontId="0" fillId="0" borderId="0" xfId="0" applyFont="1" applyAlignment="1">
      <alignment horizontal="center" vertical="center"/>
    </xf>
    <xf numFmtId="0" fontId="16" fillId="36" borderId="0" xfId="0" applyFont="1" applyFill="1" applyAlignment="1">
      <alignment horizontal="center" vertical="center"/>
    </xf>
    <xf numFmtId="0" fontId="16" fillId="36" borderId="0" xfId="0" applyFont="1" applyFill="1" applyBorder="1" applyAlignment="1">
      <alignment horizontal="center" vertical="center"/>
    </xf>
    <xf numFmtId="0" fontId="16" fillId="36" borderId="0" xfId="0" applyFont="1" applyFill="1" applyAlignment="1">
      <alignment vertical="center"/>
    </xf>
    <xf numFmtId="0" fontId="0" fillId="36" borderId="0" xfId="0" applyFont="1" applyFill="1" applyAlignment="1">
      <alignment vertical="center"/>
    </xf>
    <xf numFmtId="0" fontId="0" fillId="0" borderId="0" xfId="0" applyFont="1" applyBorder="1" applyAlignment="1">
      <alignment horizontal="center" vertical="center"/>
    </xf>
    <xf numFmtId="0" fontId="16" fillId="0" borderId="0" xfId="0" applyFont="1" applyFill="1" applyAlignment="1">
      <alignment horizontal="center" vertical="center"/>
    </xf>
    <xf numFmtId="0" fontId="0" fillId="36" borderId="0" xfId="0" applyFont="1" applyFill="1" applyBorder="1" applyAlignment="1">
      <alignment horizontal="center" vertical="center"/>
    </xf>
    <xf numFmtId="0" fontId="30" fillId="36" borderId="0" xfId="0" applyFont="1" applyFill="1" applyBorder="1" applyAlignment="1">
      <alignment vertical="center"/>
    </xf>
    <xf numFmtId="0" fontId="0" fillId="41" borderId="43" xfId="0" applyFont="1" applyFill="1" applyBorder="1" applyAlignment="1">
      <alignment horizontal="center" vertical="center"/>
    </xf>
    <xf numFmtId="0" fontId="0" fillId="41" borderId="44" xfId="0" applyFont="1" applyFill="1" applyBorder="1" applyAlignment="1">
      <alignment horizontal="center" vertical="center"/>
    </xf>
    <xf numFmtId="0" fontId="0" fillId="41" borderId="45" xfId="0" applyFont="1" applyFill="1" applyBorder="1" applyAlignment="1">
      <alignment horizontal="center" vertical="center"/>
    </xf>
    <xf numFmtId="0" fontId="0" fillId="41" borderId="46" xfId="0" applyFont="1" applyFill="1" applyBorder="1" applyAlignment="1">
      <alignment horizontal="center" vertical="center"/>
    </xf>
    <xf numFmtId="0" fontId="0" fillId="41" borderId="0" xfId="0" applyFont="1" applyFill="1" applyBorder="1" applyAlignment="1">
      <alignment horizontal="center" vertical="center"/>
    </xf>
    <xf numFmtId="0" fontId="0" fillId="41" borderId="47" xfId="0" applyFont="1" applyFill="1" applyBorder="1" applyAlignment="1">
      <alignment horizontal="center" vertical="center"/>
    </xf>
    <xf numFmtId="0" fontId="0" fillId="41" borderId="48" xfId="0" applyFont="1" applyFill="1" applyBorder="1" applyAlignment="1">
      <alignment horizontal="center" vertical="center"/>
    </xf>
    <xf numFmtId="0" fontId="0" fillId="41" borderId="49" xfId="0" applyFont="1" applyFill="1" applyBorder="1" applyAlignment="1">
      <alignment horizontal="center" vertical="center"/>
    </xf>
    <xf numFmtId="0" fontId="0" fillId="41" borderId="50"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55" xfId="0" applyFont="1" applyFill="1" applyBorder="1" applyAlignment="1">
      <alignment horizontal="center" vertical="center"/>
    </xf>
    <xf numFmtId="0" fontId="0" fillId="36" borderId="56" xfId="0" applyFont="1" applyFill="1" applyBorder="1" applyAlignment="1">
      <alignment horizontal="center" vertical="center"/>
    </xf>
    <xf numFmtId="0" fontId="0" fillId="36" borderId="57" xfId="0" applyFont="1" applyFill="1" applyBorder="1" applyAlignment="1">
      <alignment horizontal="center" vertical="center"/>
    </xf>
    <xf numFmtId="0" fontId="0" fillId="36" borderId="51" xfId="0" applyFont="1" applyFill="1" applyBorder="1" applyAlignment="1">
      <alignment vertical="center"/>
    </xf>
    <xf numFmtId="0" fontId="0" fillId="36" borderId="0" xfId="0" applyFont="1" applyFill="1" applyBorder="1" applyAlignment="1">
      <alignment vertical="center"/>
    </xf>
    <xf numFmtId="0" fontId="0" fillId="36" borderId="52" xfId="0" applyFont="1" applyFill="1" applyBorder="1" applyAlignment="1">
      <alignment vertical="center"/>
    </xf>
    <xf numFmtId="178" fontId="0" fillId="36" borderId="0" xfId="0" applyNumberFormat="1" applyFont="1" applyFill="1" applyAlignment="1">
      <alignment vertical="center"/>
    </xf>
    <xf numFmtId="0" fontId="0" fillId="36" borderId="58"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56" xfId="0" applyFont="1" applyFill="1" applyBorder="1" applyAlignment="1">
      <alignment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0" fillId="36" borderId="26" xfId="0" applyFont="1" applyFill="1" applyBorder="1" applyAlignment="1">
      <alignment horizontal="center" vertical="center"/>
    </xf>
    <xf numFmtId="0" fontId="0" fillId="36" borderId="26" xfId="0" applyFont="1" applyFill="1" applyBorder="1" applyAlignment="1">
      <alignment vertical="center"/>
    </xf>
    <xf numFmtId="178" fontId="0" fillId="36" borderId="26" xfId="0" applyNumberFormat="1" applyFont="1" applyFill="1" applyBorder="1" applyAlignment="1">
      <alignment vertical="center"/>
    </xf>
    <xf numFmtId="0" fontId="0" fillId="36" borderId="62" xfId="0" applyFont="1" applyFill="1" applyBorder="1" applyAlignment="1">
      <alignment horizontal="center" vertical="center"/>
    </xf>
    <xf numFmtId="0" fontId="0" fillId="36" borderId="63" xfId="0" applyFont="1" applyFill="1" applyBorder="1" applyAlignment="1">
      <alignment vertical="center"/>
    </xf>
    <xf numFmtId="0" fontId="33" fillId="36" borderId="0" xfId="0" applyFont="1" applyFill="1" applyBorder="1" applyAlignment="1">
      <alignment horizontal="center" vertical="center"/>
    </xf>
    <xf numFmtId="0" fontId="0" fillId="36" borderId="64" xfId="0" applyFont="1" applyFill="1" applyBorder="1" applyAlignment="1">
      <alignment vertical="center"/>
    </xf>
    <xf numFmtId="0" fontId="35" fillId="36" borderId="0" xfId="0" applyFont="1" applyFill="1" applyBorder="1" applyAlignment="1">
      <alignment horizontal="center" vertical="center"/>
    </xf>
    <xf numFmtId="0" fontId="35" fillId="36" borderId="0" xfId="0" applyFont="1" applyFill="1" applyBorder="1" applyAlignment="1">
      <alignment horizontal="right" vertical="center"/>
    </xf>
    <xf numFmtId="0" fontId="34" fillId="36" borderId="0" xfId="0" applyFont="1" applyFill="1" applyBorder="1" applyAlignment="1">
      <alignment vertical="center"/>
    </xf>
    <xf numFmtId="0" fontId="16" fillId="36" borderId="0" xfId="0" applyFont="1" applyFill="1" applyBorder="1" applyAlignment="1">
      <alignment vertical="center"/>
    </xf>
    <xf numFmtId="0" fontId="37" fillId="36" borderId="0" xfId="0" applyFont="1" applyFill="1" applyAlignment="1">
      <alignment vertical="center"/>
    </xf>
    <xf numFmtId="0" fontId="38" fillId="36" borderId="0" xfId="0" applyFont="1" applyFill="1" applyAlignment="1">
      <alignment horizontal="center" vertical="center"/>
    </xf>
    <xf numFmtId="0" fontId="40" fillId="36" borderId="0" xfId="0" applyFont="1" applyFill="1" applyAlignment="1">
      <alignment vertical="center"/>
    </xf>
    <xf numFmtId="0" fontId="40" fillId="36" borderId="0" xfId="0" applyFont="1" applyFill="1" applyAlignment="1">
      <alignment horizontal="center" vertical="center"/>
    </xf>
    <xf numFmtId="0" fontId="0" fillId="36" borderId="41" xfId="0" applyFont="1" applyFill="1" applyBorder="1" applyAlignment="1">
      <alignment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0" fillId="36" borderId="65" xfId="0" applyFont="1" applyFill="1" applyBorder="1" applyAlignment="1">
      <alignment horizontal="center" vertical="center"/>
    </xf>
    <xf numFmtId="0" fontId="16" fillId="36" borderId="65" xfId="0" applyFont="1" applyFill="1" applyBorder="1" applyAlignment="1">
      <alignment horizontal="center" vertical="center"/>
    </xf>
    <xf numFmtId="0" fontId="0" fillId="36" borderId="65" xfId="0" applyFont="1" applyFill="1" applyBorder="1" applyAlignment="1">
      <alignment vertical="center"/>
    </xf>
    <xf numFmtId="0" fontId="41" fillId="36" borderId="0" xfId="0" applyFont="1" applyFill="1" applyAlignment="1">
      <alignment vertical="center"/>
    </xf>
    <xf numFmtId="0" fontId="48" fillId="36" borderId="0" xfId="0" applyFont="1" applyFill="1" applyAlignment="1">
      <alignment vertical="center"/>
    </xf>
    <xf numFmtId="0" fontId="51" fillId="41" borderId="47" xfId="0" applyFont="1" applyFill="1" applyBorder="1" applyAlignment="1">
      <alignment horizontal="center" vertical="center"/>
    </xf>
    <xf numFmtId="0" fontId="51" fillId="41" borderId="46" xfId="0" applyFont="1" applyFill="1" applyBorder="1" applyAlignment="1">
      <alignment horizontal="center" vertical="center"/>
    </xf>
    <xf numFmtId="0" fontId="53" fillId="36" borderId="0" xfId="0" applyFont="1" applyFill="1" applyBorder="1" applyAlignment="1">
      <alignment horizontal="center"/>
    </xf>
    <xf numFmtId="0" fontId="53" fillId="36" borderId="0" xfId="0" applyFont="1" applyFill="1" applyBorder="1" applyAlignment="1">
      <alignment/>
    </xf>
    <xf numFmtId="0" fontId="53" fillId="36" borderId="51" xfId="0" applyFont="1" applyFill="1" applyBorder="1" applyAlignment="1">
      <alignment/>
    </xf>
    <xf numFmtId="0" fontId="54" fillId="36" borderId="0" xfId="0" applyFont="1" applyFill="1" applyAlignment="1">
      <alignment vertical="center"/>
    </xf>
    <xf numFmtId="0" fontId="0" fillId="36" borderId="42" xfId="0" applyFont="1" applyFill="1" applyBorder="1" applyAlignment="1">
      <alignment horizontal="center" vertical="center"/>
    </xf>
    <xf numFmtId="0" fontId="50" fillId="36" borderId="0" xfId="0" applyFont="1" applyFill="1" applyBorder="1" applyAlignment="1">
      <alignment vertical="center"/>
    </xf>
    <xf numFmtId="178" fontId="35" fillId="36" borderId="0" xfId="0" applyNumberFormat="1" applyFont="1" applyFill="1" applyBorder="1" applyAlignment="1" applyProtection="1">
      <alignment horizontal="center" vertical="center"/>
      <protection locked="0"/>
    </xf>
    <xf numFmtId="0" fontId="35" fillId="36" borderId="0" xfId="0" applyFont="1" applyFill="1" applyBorder="1" applyAlignment="1" applyProtection="1">
      <alignment horizontal="center" vertical="center"/>
      <protection locked="0"/>
    </xf>
    <xf numFmtId="0" fontId="0" fillId="36" borderId="0" xfId="0" applyFont="1" applyFill="1" applyAlignment="1" applyProtection="1">
      <alignment vertical="center"/>
      <protection locked="0"/>
    </xf>
    <xf numFmtId="0" fontId="0" fillId="36" borderId="0" xfId="0" applyFont="1" applyFill="1" applyAlignment="1" applyProtection="1">
      <alignment horizontal="center" vertical="center"/>
      <protection locked="0"/>
    </xf>
    <xf numFmtId="1" fontId="0" fillId="33" borderId="10" xfId="0" applyNumberFormat="1" applyFont="1" applyFill="1" applyBorder="1" applyAlignment="1" applyProtection="1">
      <alignment horizontal="center" vertical="center"/>
      <protection locked="0"/>
    </xf>
    <xf numFmtId="0" fontId="0" fillId="33" borderId="10" xfId="0" applyFont="1" applyFill="1" applyBorder="1" applyAlignment="1" applyProtection="1">
      <alignment horizontal="center" vertical="center"/>
      <protection locked="0"/>
    </xf>
    <xf numFmtId="0" fontId="34" fillId="36" borderId="0" xfId="0" applyFont="1" applyFill="1" applyBorder="1" applyAlignment="1" applyProtection="1">
      <alignment vertical="center"/>
      <protection locked="0"/>
    </xf>
    <xf numFmtId="0" fontId="16" fillId="36" borderId="0" xfId="0" applyFont="1" applyFill="1" applyAlignment="1" applyProtection="1">
      <alignment horizontal="center" vertical="center"/>
      <protection locked="0"/>
    </xf>
    <xf numFmtId="0" fontId="31" fillId="33" borderId="38" xfId="0" applyFont="1" applyFill="1" applyBorder="1" applyAlignment="1" applyProtection="1">
      <alignment horizontal="right" vertical="center"/>
      <protection locked="0"/>
    </xf>
    <xf numFmtId="0" fontId="31" fillId="33" borderId="39" xfId="0" applyFont="1" applyFill="1" applyBorder="1" applyAlignment="1" applyProtection="1">
      <alignment horizontal="center" vertical="center"/>
      <protection locked="0"/>
    </xf>
    <xf numFmtId="1" fontId="31" fillId="33" borderId="40" xfId="0" applyNumberFormat="1" applyFont="1" applyFill="1" applyBorder="1" applyAlignment="1" applyProtection="1">
      <alignment horizontal="left" vertical="center"/>
      <protection locked="0"/>
    </xf>
    <xf numFmtId="0" fontId="16" fillId="33" borderId="38" xfId="0" applyFont="1" applyFill="1" applyBorder="1" applyAlignment="1" applyProtection="1">
      <alignment horizontal="center" vertical="center"/>
      <protection locked="0"/>
    </xf>
    <xf numFmtId="0" fontId="30" fillId="33" borderId="10" xfId="0" applyFont="1" applyFill="1" applyBorder="1" applyAlignment="1" applyProtection="1">
      <alignment horizontal="center" vertical="center"/>
      <protection locked="0"/>
    </xf>
    <xf numFmtId="0" fontId="30" fillId="36" borderId="0" xfId="0" applyFont="1" applyFill="1" applyBorder="1" applyAlignment="1" applyProtection="1">
      <alignment vertical="center"/>
      <protection locked="0"/>
    </xf>
    <xf numFmtId="0" fontId="24" fillId="36" borderId="10" xfId="0" applyFont="1" applyFill="1" applyBorder="1" applyAlignment="1" applyProtection="1">
      <alignment horizontal="center" vertical="center"/>
      <protection locked="0"/>
    </xf>
    <xf numFmtId="0" fontId="16" fillId="36" borderId="0" xfId="0" applyFont="1" applyFill="1" applyBorder="1" applyAlignment="1" applyProtection="1">
      <alignment horizontal="center" vertical="center"/>
      <protection locked="0"/>
    </xf>
    <xf numFmtId="1" fontId="24" fillId="36" borderId="10" xfId="0" applyNumberFormat="1" applyFont="1" applyFill="1" applyBorder="1" applyAlignment="1" applyProtection="1">
      <alignment horizontal="center" vertical="center"/>
      <protection locked="0"/>
    </xf>
    <xf numFmtId="1" fontId="31" fillId="36" borderId="10" xfId="0" applyNumberFormat="1" applyFont="1" applyFill="1" applyBorder="1" applyAlignment="1" applyProtection="1">
      <alignment horizontal="center" vertical="center"/>
      <protection locked="0"/>
    </xf>
    <xf numFmtId="1" fontId="31" fillId="36" borderId="66" xfId="0" applyNumberFormat="1" applyFont="1" applyFill="1" applyBorder="1" applyAlignment="1" applyProtection="1">
      <alignment horizontal="center" vertical="center"/>
      <protection locked="0"/>
    </xf>
    <xf numFmtId="1" fontId="39" fillId="41" borderId="10" xfId="0" applyNumberFormat="1" applyFont="1" applyFill="1" applyBorder="1" applyAlignment="1" applyProtection="1">
      <alignment horizontal="center"/>
      <protection hidden="1" locked="0"/>
    </xf>
    <xf numFmtId="0" fontId="39" fillId="0" borderId="0" xfId="0" applyFont="1" applyAlignment="1" applyProtection="1">
      <alignment/>
      <protection hidden="1" locked="0"/>
    </xf>
    <xf numFmtId="0" fontId="39" fillId="0" borderId="10" xfId="0" applyFont="1" applyBorder="1" applyAlignment="1" applyProtection="1">
      <alignment horizontal="center"/>
      <protection hidden="1" locked="0"/>
    </xf>
    <xf numFmtId="0" fontId="16" fillId="36" borderId="0" xfId="0" applyFont="1" applyFill="1" applyAlignment="1" applyProtection="1">
      <alignment vertical="center"/>
      <protection locked="0"/>
    </xf>
    <xf numFmtId="1" fontId="39" fillId="0" borderId="10" xfId="0" applyNumberFormat="1" applyFont="1" applyBorder="1" applyAlignment="1" applyProtection="1">
      <alignment/>
      <protection hidden="1" locked="0"/>
    </xf>
    <xf numFmtId="1" fontId="32" fillId="33" borderId="10" xfId="0" applyNumberFormat="1" applyFont="1" applyFill="1" applyBorder="1" applyAlignment="1" applyProtection="1">
      <alignment horizontal="center" vertical="center"/>
      <protection locked="0"/>
    </xf>
    <xf numFmtId="1" fontId="32" fillId="36" borderId="66" xfId="0" applyNumberFormat="1" applyFont="1" applyFill="1" applyBorder="1" applyAlignment="1" applyProtection="1">
      <alignment horizontal="center" vertical="center"/>
      <protection locked="0"/>
    </xf>
    <xf numFmtId="1" fontId="31" fillId="34" borderId="10" xfId="0" applyNumberFormat="1" applyFont="1" applyFill="1" applyBorder="1" applyAlignment="1" applyProtection="1">
      <alignment horizontal="center" vertical="center"/>
      <protection locked="0"/>
    </xf>
    <xf numFmtId="1" fontId="4" fillId="42" borderId="10" xfId="0" applyNumberFormat="1" applyFont="1" applyFill="1" applyBorder="1" applyAlignment="1" applyProtection="1">
      <alignment horizontal="center" vertical="center"/>
      <protection locked="0"/>
    </xf>
    <xf numFmtId="1" fontId="39" fillId="36" borderId="10" xfId="0" applyNumberFormat="1" applyFont="1" applyFill="1" applyBorder="1" applyAlignment="1" applyProtection="1">
      <alignment horizontal="center"/>
      <protection hidden="1" locked="0"/>
    </xf>
    <xf numFmtId="1" fontId="39" fillId="36" borderId="10" xfId="0" applyNumberFormat="1" applyFont="1" applyFill="1" applyBorder="1" applyAlignment="1" applyProtection="1">
      <alignment/>
      <protection hidden="1" locked="0"/>
    </xf>
    <xf numFmtId="0" fontId="39" fillId="36" borderId="10" xfId="0" applyFont="1" applyFill="1" applyBorder="1" applyAlignment="1" applyProtection="1">
      <alignment horizontal="center"/>
      <protection hidden="1" locked="0"/>
    </xf>
    <xf numFmtId="1" fontId="32" fillId="36" borderId="10" xfId="0" applyNumberFormat="1" applyFont="1" applyFill="1" applyBorder="1" applyAlignment="1" applyProtection="1">
      <alignment horizontal="center" vertical="center"/>
      <protection locked="0"/>
    </xf>
    <xf numFmtId="1" fontId="4" fillId="36" borderId="10" xfId="0" applyNumberFormat="1" applyFont="1" applyFill="1" applyBorder="1" applyAlignment="1" applyProtection="1">
      <alignment horizontal="center" vertical="center"/>
      <protection locked="0"/>
    </xf>
    <xf numFmtId="0" fontId="39" fillId="36" borderId="0" xfId="0" applyFont="1" applyFill="1" applyAlignment="1" applyProtection="1">
      <alignment/>
      <protection hidden="1" locked="0"/>
    </xf>
    <xf numFmtId="0" fontId="0" fillId="0" borderId="0" xfId="0" applyFont="1" applyAlignment="1" applyProtection="1">
      <alignment horizontal="center" vertical="center"/>
      <protection locked="0"/>
    </xf>
    <xf numFmtId="0" fontId="0" fillId="0" borderId="0" xfId="0" applyFont="1" applyBorder="1" applyAlignment="1" applyProtection="1">
      <alignment horizontal="center" vertical="center"/>
      <protection locked="0"/>
    </xf>
    <xf numFmtId="2" fontId="0" fillId="0" borderId="0" xfId="0" applyNumberFormat="1" applyFont="1" applyAlignment="1" applyProtection="1">
      <alignment horizontal="center" vertical="center"/>
      <protection locked="0"/>
    </xf>
    <xf numFmtId="0" fontId="53" fillId="36" borderId="52" xfId="0" applyFont="1" applyFill="1" applyBorder="1" applyAlignment="1">
      <alignment/>
    </xf>
    <xf numFmtId="178" fontId="53" fillId="36" borderId="52" xfId="0" applyNumberFormat="1" applyFont="1" applyFill="1" applyBorder="1" applyAlignment="1">
      <alignment/>
    </xf>
    <xf numFmtId="0" fontId="54" fillId="36" borderId="0" xfId="0" applyFont="1" applyFill="1" applyBorder="1" applyAlignment="1">
      <alignment vertical="center"/>
    </xf>
    <xf numFmtId="0" fontId="54" fillId="36" borderId="52" xfId="0" applyFont="1" applyFill="1" applyBorder="1" applyAlignment="1">
      <alignment vertical="center"/>
    </xf>
    <xf numFmtId="0" fontId="0" fillId="36" borderId="67" xfId="0" applyFont="1" applyFill="1" applyBorder="1" applyAlignment="1">
      <alignment vertical="center"/>
    </xf>
    <xf numFmtId="0" fontId="54" fillId="36" borderId="67" xfId="0" applyFont="1" applyFill="1" applyBorder="1" applyAlignment="1">
      <alignment vertical="center"/>
    </xf>
    <xf numFmtId="0" fontId="60" fillId="36" borderId="0" xfId="0" applyFont="1" applyFill="1" applyBorder="1" applyAlignment="1">
      <alignment vertical="top"/>
    </xf>
    <xf numFmtId="178" fontId="59" fillId="36" borderId="0" xfId="0" applyNumberFormat="1" applyFont="1" applyFill="1" applyBorder="1" applyAlignment="1">
      <alignment/>
    </xf>
    <xf numFmtId="0" fontId="62" fillId="36" borderId="0" xfId="0" applyFont="1" applyFill="1" applyBorder="1" applyAlignment="1">
      <alignment vertical="top"/>
    </xf>
    <xf numFmtId="0" fontId="64" fillId="36" borderId="0" xfId="0" applyFont="1" applyFill="1" applyBorder="1" applyAlignment="1">
      <alignment horizontal="center" vertical="center"/>
    </xf>
    <xf numFmtId="0" fontId="44" fillId="42" borderId="51" xfId="0" applyFont="1" applyFill="1" applyBorder="1" applyAlignment="1">
      <alignment horizontal="left"/>
    </xf>
    <xf numFmtId="0" fontId="47" fillId="42" borderId="51" xfId="0" applyFont="1" applyFill="1" applyBorder="1" applyAlignment="1">
      <alignment horizontal="left"/>
    </xf>
    <xf numFmtId="0" fontId="47" fillId="42" borderId="61" xfId="0" applyFont="1" applyFill="1" applyBorder="1" applyAlignment="1">
      <alignment horizontal="left"/>
    </xf>
    <xf numFmtId="0" fontId="47" fillId="42" borderId="42" xfId="0" applyFont="1" applyFill="1" applyBorder="1" applyAlignment="1">
      <alignment horizontal="left"/>
    </xf>
    <xf numFmtId="0" fontId="47" fillId="42" borderId="63" xfId="0" applyFont="1" applyFill="1" applyBorder="1" applyAlignment="1">
      <alignment horizontal="left"/>
    </xf>
    <xf numFmtId="187" fontId="47" fillId="42" borderId="53" xfId="0" applyNumberFormat="1" applyFont="1" applyFill="1" applyBorder="1" applyAlignment="1" applyProtection="1">
      <alignment horizontal="right" wrapText="1"/>
      <protection/>
    </xf>
    <xf numFmtId="187" fontId="47" fillId="42" borderId="51" xfId="0" applyNumberFormat="1" applyFont="1" applyFill="1" applyBorder="1" applyAlignment="1" applyProtection="1">
      <alignment horizontal="right" wrapText="1"/>
      <protection/>
    </xf>
    <xf numFmtId="187" fontId="47" fillId="42" borderId="62" xfId="0" applyNumberFormat="1" applyFont="1" applyFill="1" applyBorder="1" applyAlignment="1" applyProtection="1">
      <alignment horizontal="right" wrapText="1"/>
      <protection/>
    </xf>
    <xf numFmtId="187" fontId="47" fillId="42" borderId="42" xfId="0" applyNumberFormat="1" applyFont="1" applyFill="1" applyBorder="1" applyAlignment="1" applyProtection="1">
      <alignment horizontal="right" wrapText="1"/>
      <protection/>
    </xf>
    <xf numFmtId="194" fontId="47" fillId="42" borderId="53" xfId="0" applyNumberFormat="1" applyFont="1" applyFill="1" applyBorder="1" applyAlignment="1" applyProtection="1">
      <alignment horizontal="right" wrapText="1"/>
      <protection/>
    </xf>
    <xf numFmtId="194" fontId="47" fillId="42" borderId="51" xfId="0" applyNumberFormat="1" applyFont="1" applyFill="1" applyBorder="1" applyAlignment="1" applyProtection="1">
      <alignment horizontal="right" wrapText="1"/>
      <protection/>
    </xf>
    <xf numFmtId="194" fontId="47" fillId="42" borderId="62" xfId="0" applyNumberFormat="1" applyFont="1" applyFill="1" applyBorder="1" applyAlignment="1" applyProtection="1">
      <alignment horizontal="right" wrapText="1"/>
      <protection/>
    </xf>
    <xf numFmtId="194" fontId="47" fillId="42" borderId="42" xfId="0" applyNumberFormat="1" applyFont="1" applyFill="1" applyBorder="1" applyAlignment="1" applyProtection="1">
      <alignment horizontal="right" wrapText="1"/>
      <protection/>
    </xf>
    <xf numFmtId="0" fontId="42" fillId="42" borderId="68" xfId="0" applyFont="1" applyFill="1" applyBorder="1" applyAlignment="1" applyProtection="1">
      <alignment horizontal="right" vertical="center"/>
      <protection/>
    </xf>
    <xf numFmtId="0" fontId="42" fillId="42" borderId="69" xfId="0" applyFont="1" applyFill="1" applyBorder="1" applyAlignment="1" applyProtection="1">
      <alignment horizontal="right" vertical="center"/>
      <protection/>
    </xf>
    <xf numFmtId="0" fontId="1" fillId="39" borderId="10" xfId="0" applyFont="1" applyFill="1" applyBorder="1" applyAlignment="1" applyProtection="1">
      <alignment horizontal="center" vertical="center"/>
      <protection locked="0"/>
    </xf>
    <xf numFmtId="0" fontId="49" fillId="36" borderId="0" xfId="0" applyFont="1" applyFill="1" applyBorder="1" applyAlignment="1">
      <alignment horizontal="center" vertical="center"/>
    </xf>
    <xf numFmtId="187" fontId="42" fillId="42" borderId="70" xfId="0" applyNumberFormat="1" applyFont="1" applyFill="1" applyBorder="1" applyAlignment="1" applyProtection="1">
      <alignment vertical="center"/>
      <protection/>
    </xf>
    <xf numFmtId="187" fontId="42" fillId="42" borderId="71" xfId="0" applyNumberFormat="1" applyFont="1" applyFill="1" applyBorder="1" applyAlignment="1" applyProtection="1">
      <alignment vertical="center"/>
      <protection/>
    </xf>
    <xf numFmtId="187" fontId="42" fillId="42" borderId="72" xfId="0" applyNumberFormat="1" applyFont="1" applyFill="1" applyBorder="1" applyAlignment="1" applyProtection="1">
      <alignment vertical="center"/>
      <protection/>
    </xf>
    <xf numFmtId="187" fontId="42" fillId="42" borderId="73" xfId="0" applyNumberFormat="1" applyFont="1" applyFill="1" applyBorder="1" applyAlignment="1" applyProtection="1">
      <alignment vertical="center"/>
      <protection/>
    </xf>
    <xf numFmtId="0" fontId="7" fillId="42" borderId="73" xfId="0" applyFont="1" applyFill="1" applyBorder="1" applyAlignment="1">
      <alignment horizontal="left" vertical="center"/>
    </xf>
    <xf numFmtId="0" fontId="7" fillId="42" borderId="74" xfId="0" applyFont="1" applyFill="1" applyBorder="1" applyAlignment="1">
      <alignment horizontal="left" vertical="center"/>
    </xf>
    <xf numFmtId="0" fontId="7" fillId="42" borderId="71" xfId="0" applyFont="1" applyFill="1" applyBorder="1" applyAlignment="1">
      <alignment horizontal="left" vertical="center"/>
    </xf>
    <xf numFmtId="0" fontId="7" fillId="42" borderId="75" xfId="0" applyFont="1" applyFill="1" applyBorder="1" applyAlignment="1">
      <alignment horizontal="left" vertical="center"/>
    </xf>
    <xf numFmtId="0" fontId="42" fillId="42" borderId="76" xfId="0" applyFont="1" applyFill="1" applyBorder="1" applyAlignment="1" applyProtection="1">
      <alignment horizontal="right" vertical="center"/>
      <protection/>
    </xf>
    <xf numFmtId="0" fontId="42" fillId="42" borderId="77" xfId="0" applyFont="1" applyFill="1" applyBorder="1" applyAlignment="1" applyProtection="1">
      <alignment horizontal="right" vertical="center"/>
      <protection/>
    </xf>
    <xf numFmtId="0" fontId="42" fillId="42" borderId="72" xfId="0" applyFont="1" applyFill="1" applyBorder="1" applyAlignment="1" applyProtection="1">
      <alignment vertical="center"/>
      <protection/>
    </xf>
    <xf numFmtId="0" fontId="42" fillId="42" borderId="73" xfId="0" applyFont="1" applyFill="1" applyBorder="1" applyAlignment="1" applyProtection="1">
      <alignment vertical="center"/>
      <protection/>
    </xf>
    <xf numFmtId="0" fontId="42" fillId="42" borderId="78" xfId="0" applyFont="1" applyFill="1" applyBorder="1" applyAlignment="1" applyProtection="1">
      <alignment horizontal="right" vertical="center"/>
      <protection/>
    </xf>
    <xf numFmtId="0" fontId="42" fillId="42" borderId="79" xfId="0" applyFont="1" applyFill="1" applyBorder="1" applyAlignment="1" applyProtection="1">
      <alignment horizontal="right" vertical="center"/>
      <protection/>
    </xf>
    <xf numFmtId="0" fontId="7" fillId="42" borderId="80" xfId="0" applyFont="1" applyFill="1" applyBorder="1" applyAlignment="1">
      <alignment horizontal="left" vertical="center"/>
    </xf>
    <xf numFmtId="0" fontId="7" fillId="42" borderId="81" xfId="0" applyFont="1" applyFill="1" applyBorder="1" applyAlignment="1">
      <alignment horizontal="left" vertical="center"/>
    </xf>
    <xf numFmtId="4" fontId="42" fillId="42" borderId="82" xfId="0" applyNumberFormat="1" applyFont="1" applyFill="1" applyBorder="1" applyAlignment="1" applyProtection="1">
      <alignment vertical="center"/>
      <protection/>
    </xf>
    <xf numFmtId="4" fontId="42" fillId="42" borderId="80" xfId="0" applyNumberFormat="1" applyFont="1" applyFill="1" applyBorder="1" applyAlignment="1" applyProtection="1">
      <alignment vertical="center"/>
      <protection/>
    </xf>
    <xf numFmtId="0" fontId="50" fillId="37" borderId="53" xfId="0" applyFont="1" applyFill="1" applyBorder="1" applyAlignment="1">
      <alignment horizontal="center" vertical="center"/>
    </xf>
    <xf numFmtId="0" fontId="50" fillId="37" borderId="51" xfId="0" applyFont="1" applyFill="1" applyBorder="1" applyAlignment="1">
      <alignment horizontal="center" vertical="center"/>
    </xf>
    <xf numFmtId="0" fontId="50" fillId="37" borderId="57" xfId="0" applyFont="1" applyFill="1" applyBorder="1" applyAlignment="1">
      <alignment horizontal="center" vertical="center"/>
    </xf>
    <xf numFmtId="0" fontId="50" fillId="37" borderId="55" xfId="0" applyFont="1" applyFill="1" applyBorder="1" applyAlignment="1">
      <alignment horizontal="center" vertical="center"/>
    </xf>
    <xf numFmtId="0" fontId="50" fillId="37" borderId="52" xfId="0" applyFont="1" applyFill="1" applyBorder="1" applyAlignment="1">
      <alignment horizontal="center" vertical="center"/>
    </xf>
    <xf numFmtId="0" fontId="50" fillId="37" borderId="83" xfId="0" applyFont="1" applyFill="1" applyBorder="1" applyAlignment="1">
      <alignment horizontal="center" vertical="center"/>
    </xf>
    <xf numFmtId="178" fontId="42" fillId="36" borderId="0" xfId="0" applyNumberFormat="1" applyFont="1" applyFill="1" applyBorder="1" applyAlignment="1">
      <alignment horizontal="right" vertical="center" textRotation="90"/>
    </xf>
    <xf numFmtId="178" fontId="42" fillId="36" borderId="56" xfId="0" applyNumberFormat="1" applyFont="1" applyFill="1" applyBorder="1" applyAlignment="1">
      <alignment horizontal="right" vertical="center" textRotation="90"/>
    </xf>
    <xf numFmtId="192" fontId="42" fillId="36" borderId="0" xfId="0" applyNumberFormat="1" applyFont="1" applyFill="1" applyBorder="1" applyAlignment="1">
      <alignment horizontal="center" vertical="center" textRotation="90"/>
    </xf>
    <xf numFmtId="192" fontId="42" fillId="36" borderId="56" xfId="0" applyNumberFormat="1" applyFont="1" applyFill="1" applyBorder="1" applyAlignment="1">
      <alignment horizontal="center" vertical="center" textRotation="90"/>
    </xf>
    <xf numFmtId="0" fontId="0" fillId="41" borderId="44" xfId="0" applyFont="1" applyFill="1" applyBorder="1" applyAlignment="1">
      <alignment horizontal="center" vertical="center"/>
    </xf>
    <xf numFmtId="0" fontId="0" fillId="41" borderId="45" xfId="0" applyFont="1" applyFill="1" applyBorder="1" applyAlignment="1">
      <alignment horizontal="center" vertical="center"/>
    </xf>
    <xf numFmtId="0" fontId="0" fillId="41" borderId="0" xfId="0" applyFont="1" applyFill="1" applyBorder="1" applyAlignment="1">
      <alignment horizontal="center" vertical="center"/>
    </xf>
    <xf numFmtId="0" fontId="0" fillId="41" borderId="47" xfId="0" applyFont="1" applyFill="1" applyBorder="1" applyAlignment="1">
      <alignment horizontal="center" vertical="center"/>
    </xf>
    <xf numFmtId="0" fontId="0" fillId="41" borderId="49" xfId="0" applyFont="1" applyFill="1" applyBorder="1" applyAlignment="1">
      <alignment horizontal="center" vertical="center"/>
    </xf>
    <xf numFmtId="0" fontId="0" fillId="41" borderId="50" xfId="0" applyFont="1" applyFill="1" applyBorder="1" applyAlignment="1">
      <alignment horizontal="center" vertical="center"/>
    </xf>
    <xf numFmtId="0" fontId="52" fillId="41" borderId="0" xfId="0" applyFont="1" applyFill="1" applyBorder="1" applyAlignment="1">
      <alignment horizontal="right" vertical="center"/>
    </xf>
    <xf numFmtId="0" fontId="36" fillId="36" borderId="84" xfId="0" applyFont="1" applyFill="1" applyBorder="1" applyAlignment="1">
      <alignment horizontal="center" vertical="center"/>
    </xf>
    <xf numFmtId="0" fontId="36" fillId="36" borderId="85" xfId="0" applyFont="1" applyFill="1" applyBorder="1" applyAlignment="1">
      <alignment horizontal="center" vertical="center"/>
    </xf>
    <xf numFmtId="0" fontId="36" fillId="36" borderId="86" xfId="0" applyFont="1" applyFill="1" applyBorder="1" applyAlignment="1">
      <alignment horizontal="center" vertical="center"/>
    </xf>
    <xf numFmtId="0" fontId="55" fillId="34" borderId="84" xfId="0" applyFont="1" applyFill="1" applyBorder="1" applyAlignment="1">
      <alignment horizontal="center" vertical="center"/>
    </xf>
    <xf numFmtId="0" fontId="55" fillId="34" borderId="85" xfId="0" applyFont="1" applyFill="1" applyBorder="1" applyAlignment="1">
      <alignment horizontal="center" vertical="center"/>
    </xf>
    <xf numFmtId="0" fontId="55" fillId="34" borderId="86" xfId="0" applyFont="1" applyFill="1" applyBorder="1" applyAlignment="1">
      <alignment horizontal="center" vertical="center"/>
    </xf>
    <xf numFmtId="0" fontId="34" fillId="33" borderId="38" xfId="0" applyFont="1" applyFill="1" applyBorder="1" applyAlignment="1" applyProtection="1">
      <alignment horizontal="center" vertical="center"/>
      <protection locked="0"/>
    </xf>
    <xf numFmtId="0" fontId="34" fillId="33" borderId="39" xfId="0" applyFont="1" applyFill="1" applyBorder="1" applyAlignment="1" applyProtection="1">
      <alignment horizontal="center" vertical="center"/>
      <protection locked="0"/>
    </xf>
    <xf numFmtId="0" fontId="34" fillId="33" borderId="40" xfId="0" applyFont="1" applyFill="1" applyBorder="1" applyAlignment="1" applyProtection="1">
      <alignment horizontal="center" vertical="center"/>
      <protection locked="0"/>
    </xf>
    <xf numFmtId="0" fontId="43" fillId="36" borderId="53" xfId="0" applyFont="1" applyFill="1" applyBorder="1" applyAlignment="1">
      <alignment horizontal="right" vertical="center"/>
    </xf>
    <xf numFmtId="0" fontId="43" fillId="36" borderId="51" xfId="0" applyFont="1" applyFill="1" applyBorder="1" applyAlignment="1">
      <alignment horizontal="right" vertical="center"/>
    </xf>
    <xf numFmtId="0" fontId="43" fillId="36" borderId="61" xfId="0" applyFont="1" applyFill="1" applyBorder="1" applyAlignment="1">
      <alignment horizontal="right" vertical="center"/>
    </xf>
    <xf numFmtId="193" fontId="4" fillId="41" borderId="58" xfId="0" applyNumberFormat="1" applyFont="1" applyFill="1" applyBorder="1" applyAlignment="1" applyProtection="1">
      <alignment horizontal="center" vertical="center"/>
      <protection locked="0"/>
    </xf>
    <xf numFmtId="193" fontId="4" fillId="41" borderId="41" xfId="0" applyNumberFormat="1" applyFont="1" applyFill="1" applyBorder="1" applyAlignment="1" applyProtection="1">
      <alignment horizontal="center" vertical="center"/>
      <protection locked="0"/>
    </xf>
    <xf numFmtId="193" fontId="4" fillId="41" borderId="64" xfId="0" applyNumberFormat="1" applyFont="1" applyFill="1" applyBorder="1" applyAlignment="1" applyProtection="1">
      <alignment horizontal="center" vertical="center"/>
      <protection locked="0"/>
    </xf>
    <xf numFmtId="193" fontId="4" fillId="41" borderId="60" xfId="0" applyNumberFormat="1" applyFont="1" applyFill="1" applyBorder="1" applyAlignment="1" applyProtection="1">
      <alignment horizontal="center" vertical="center"/>
      <protection locked="0"/>
    </xf>
    <xf numFmtId="193" fontId="4" fillId="41" borderId="52" xfId="0" applyNumberFormat="1" applyFont="1" applyFill="1" applyBorder="1" applyAlignment="1" applyProtection="1">
      <alignment horizontal="center" vertical="center"/>
      <protection locked="0"/>
    </xf>
    <xf numFmtId="193" fontId="4" fillId="41" borderId="83" xfId="0" applyNumberFormat="1" applyFont="1" applyFill="1" applyBorder="1" applyAlignment="1" applyProtection="1">
      <alignment horizontal="center" vertical="center"/>
      <protection locked="0"/>
    </xf>
    <xf numFmtId="0" fontId="0" fillId="33" borderId="10" xfId="0" applyFont="1" applyFill="1" applyBorder="1" applyAlignment="1" applyProtection="1">
      <alignment horizontal="center" vertical="center"/>
      <protection locked="0"/>
    </xf>
    <xf numFmtId="178" fontId="4" fillId="41" borderId="41" xfId="0" applyNumberFormat="1" applyFont="1" applyFill="1" applyBorder="1" applyAlignment="1" applyProtection="1">
      <alignment horizontal="center" vertical="center"/>
      <protection locked="0"/>
    </xf>
    <xf numFmtId="178" fontId="4" fillId="41" borderId="64" xfId="0" applyNumberFormat="1" applyFont="1" applyFill="1" applyBorder="1" applyAlignment="1" applyProtection="1">
      <alignment horizontal="center" vertical="center"/>
      <protection locked="0"/>
    </xf>
    <xf numFmtId="178" fontId="4" fillId="41" borderId="60" xfId="0" applyNumberFormat="1" applyFont="1" applyFill="1" applyBorder="1" applyAlignment="1" applyProtection="1">
      <alignment horizontal="center" vertical="center"/>
      <protection locked="0"/>
    </xf>
    <xf numFmtId="178" fontId="4" fillId="41" borderId="52" xfId="0" applyNumberFormat="1" applyFont="1" applyFill="1" applyBorder="1" applyAlignment="1" applyProtection="1">
      <alignment horizontal="center" vertical="center"/>
      <protection locked="0"/>
    </xf>
    <xf numFmtId="178" fontId="4" fillId="41" borderId="83" xfId="0" applyNumberFormat="1" applyFont="1" applyFill="1" applyBorder="1" applyAlignment="1" applyProtection="1">
      <alignment horizontal="center" vertical="center"/>
      <protection locked="0"/>
    </xf>
    <xf numFmtId="178" fontId="42" fillId="36" borderId="51" xfId="0" applyNumberFormat="1" applyFont="1" applyFill="1" applyBorder="1" applyAlignment="1">
      <alignment horizontal="center" vertical="top"/>
    </xf>
    <xf numFmtId="178" fontId="42" fillId="36" borderId="52" xfId="0" applyNumberFormat="1" applyFont="1" applyFill="1" applyBorder="1" applyAlignment="1">
      <alignment horizontal="center" vertical="top"/>
    </xf>
    <xf numFmtId="0" fontId="61" fillId="36" borderId="0" xfId="0" applyFont="1" applyFill="1" applyBorder="1" applyAlignment="1">
      <alignment horizontal="center"/>
    </xf>
    <xf numFmtId="0" fontId="61" fillId="36" borderId="52" xfId="0" applyFont="1" applyFill="1" applyBorder="1" applyAlignment="1">
      <alignment horizontal="center"/>
    </xf>
    <xf numFmtId="197" fontId="63" fillId="36" borderId="0" xfId="0" applyNumberFormat="1" applyFont="1" applyFill="1" applyBorder="1" applyAlignment="1">
      <alignment horizontal="left"/>
    </xf>
    <xf numFmtId="0" fontId="61" fillId="36" borderId="51" xfId="0" applyFont="1" applyFill="1" applyBorder="1" applyAlignment="1">
      <alignment horizontal="center"/>
    </xf>
    <xf numFmtId="0" fontId="61" fillId="36" borderId="42" xfId="0" applyFont="1" applyFill="1" applyBorder="1" applyAlignment="1">
      <alignment horizontal="center"/>
    </xf>
    <xf numFmtId="178" fontId="63" fillId="36" borderId="0" xfId="0" applyNumberFormat="1" applyFont="1" applyFill="1" applyBorder="1" applyAlignment="1">
      <alignment horizontal="left"/>
    </xf>
    <xf numFmtId="178" fontId="63" fillId="36" borderId="51" xfId="0" applyNumberFormat="1" applyFont="1" applyFill="1" applyBorder="1" applyAlignment="1">
      <alignment horizontal="right"/>
    </xf>
    <xf numFmtId="178" fontId="63" fillId="36" borderId="42" xfId="0" applyNumberFormat="1" applyFont="1" applyFill="1" applyBorder="1" applyAlignment="1">
      <alignment horizontal="right"/>
    </xf>
    <xf numFmtId="178" fontId="4" fillId="42" borderId="41" xfId="0" applyNumberFormat="1" applyFont="1" applyFill="1" applyBorder="1" applyAlignment="1" applyProtection="1">
      <alignment horizontal="center" vertical="center"/>
      <protection locked="0"/>
    </xf>
    <xf numFmtId="178" fontId="4" fillId="42" borderId="64" xfId="0" applyNumberFormat="1" applyFont="1" applyFill="1" applyBorder="1" applyAlignment="1" applyProtection="1">
      <alignment horizontal="center" vertical="center"/>
      <protection locked="0"/>
    </xf>
    <xf numFmtId="178" fontId="4" fillId="42" borderId="60" xfId="0" applyNumberFormat="1" applyFont="1" applyFill="1" applyBorder="1" applyAlignment="1" applyProtection="1">
      <alignment horizontal="center" vertical="center"/>
      <protection locked="0"/>
    </xf>
    <xf numFmtId="178" fontId="4" fillId="42" borderId="52" xfId="0" applyNumberFormat="1" applyFont="1" applyFill="1" applyBorder="1" applyAlignment="1" applyProtection="1">
      <alignment horizontal="center" vertical="center"/>
      <protection locked="0"/>
    </xf>
    <xf numFmtId="178" fontId="4" fillId="42" borderId="83" xfId="0" applyNumberFormat="1" applyFont="1" applyFill="1" applyBorder="1" applyAlignment="1" applyProtection="1">
      <alignment horizontal="center" vertical="center"/>
      <protection locked="0"/>
    </xf>
    <xf numFmtId="2" fontId="9" fillId="36" borderId="0" xfId="0" applyNumberFormat="1" applyFont="1" applyFill="1" applyBorder="1" applyAlignment="1" applyProtection="1">
      <alignment horizontal="center" vertical="center"/>
      <protection/>
    </xf>
    <xf numFmtId="2" fontId="9" fillId="36" borderId="42" xfId="0" applyNumberFormat="1" applyFont="1" applyFill="1" applyBorder="1" applyAlignment="1" applyProtection="1">
      <alignment horizontal="center" vertical="center"/>
      <protection/>
    </xf>
    <xf numFmtId="1" fontId="7" fillId="34" borderId="87" xfId="0" applyNumberFormat="1" applyFont="1" applyFill="1" applyBorder="1" applyAlignment="1" applyProtection="1">
      <alignment horizontal="right" vertical="center"/>
      <protection/>
    </xf>
    <xf numFmtId="1" fontId="7" fillId="34" borderId="88" xfId="0" applyNumberFormat="1" applyFont="1" applyFill="1" applyBorder="1" applyAlignment="1" applyProtection="1">
      <alignment horizontal="right" vertical="center"/>
      <protection/>
    </xf>
    <xf numFmtId="1" fontId="7" fillId="36" borderId="87" xfId="0" applyNumberFormat="1" applyFont="1" applyFill="1" applyBorder="1" applyAlignment="1" applyProtection="1">
      <alignment horizontal="right" vertical="center"/>
      <protection/>
    </xf>
    <xf numFmtId="1" fontId="7" fillId="36" borderId="88" xfId="0" applyNumberFormat="1" applyFont="1" applyFill="1" applyBorder="1" applyAlignment="1" applyProtection="1">
      <alignment horizontal="right" vertical="center"/>
      <protection/>
    </xf>
    <xf numFmtId="1" fontId="7" fillId="36" borderId="89" xfId="0" applyNumberFormat="1" applyFont="1" applyFill="1" applyBorder="1" applyAlignment="1" applyProtection="1">
      <alignment horizontal="right" vertical="center"/>
      <protection/>
    </xf>
    <xf numFmtId="1" fontId="7" fillId="36" borderId="90" xfId="0" applyNumberFormat="1" applyFont="1" applyFill="1" applyBorder="1" applyAlignment="1" applyProtection="1">
      <alignment horizontal="right" vertical="center"/>
      <protection/>
    </xf>
    <xf numFmtId="0" fontId="7" fillId="36" borderId="26" xfId="0" applyFont="1" applyFill="1" applyBorder="1" applyAlignment="1" applyProtection="1">
      <alignment horizontal="center" vertical="center" textRotation="90"/>
      <protection/>
    </xf>
    <xf numFmtId="1" fontId="7" fillId="36" borderId="84" xfId="0" applyNumberFormat="1" applyFont="1" applyFill="1" applyBorder="1" applyAlignment="1" applyProtection="1">
      <alignment horizontal="right" vertical="center"/>
      <protection/>
    </xf>
    <xf numFmtId="1" fontId="7" fillId="36" borderId="91" xfId="0" applyNumberFormat="1" applyFont="1" applyFill="1" applyBorder="1" applyAlignment="1" applyProtection="1">
      <alignment horizontal="right" vertical="center"/>
      <protection/>
    </xf>
    <xf numFmtId="0" fontId="20" fillId="34" borderId="92" xfId="0" applyFont="1" applyFill="1" applyBorder="1" applyAlignment="1" applyProtection="1">
      <alignment horizontal="right" vertical="center"/>
      <protection/>
    </xf>
    <xf numFmtId="0" fontId="20" fillId="34" borderId="93" xfId="0" applyFont="1" applyFill="1" applyBorder="1" applyAlignment="1" applyProtection="1">
      <alignment horizontal="right" vertical="center"/>
      <protection/>
    </xf>
    <xf numFmtId="187" fontId="20" fillId="34" borderId="93" xfId="0" applyNumberFormat="1" applyFont="1" applyFill="1" applyBorder="1" applyAlignment="1" applyProtection="1">
      <alignment horizontal="left" vertical="center"/>
      <protection/>
    </xf>
    <xf numFmtId="187" fontId="20" fillId="34" borderId="94" xfId="0" applyNumberFormat="1" applyFont="1" applyFill="1" applyBorder="1" applyAlignment="1" applyProtection="1">
      <alignment horizontal="left" vertical="center"/>
      <protection/>
    </xf>
    <xf numFmtId="0" fontId="20" fillId="34" borderId="95" xfId="0" applyFont="1" applyFill="1" applyBorder="1" applyAlignment="1" applyProtection="1">
      <alignment horizontal="right" vertical="center"/>
      <protection/>
    </xf>
    <xf numFmtId="0" fontId="20" fillId="34" borderId="96" xfId="0" applyFont="1" applyFill="1" applyBorder="1" applyAlignment="1" applyProtection="1">
      <alignment horizontal="right" vertical="center"/>
      <protection/>
    </xf>
    <xf numFmtId="187" fontId="20" fillId="34" borderId="96" xfId="0" applyNumberFormat="1" applyFont="1" applyFill="1" applyBorder="1" applyAlignment="1" applyProtection="1">
      <alignment horizontal="left" vertical="center"/>
      <protection/>
    </xf>
    <xf numFmtId="187" fontId="20" fillId="34" borderId="97" xfId="0" applyNumberFormat="1" applyFont="1" applyFill="1" applyBorder="1" applyAlignment="1" applyProtection="1">
      <alignment horizontal="left" vertical="center"/>
      <protection/>
    </xf>
    <xf numFmtId="0" fontId="7" fillId="34" borderId="95" xfId="0" applyFont="1" applyFill="1" applyBorder="1" applyAlignment="1" applyProtection="1">
      <alignment horizontal="right" vertical="center"/>
      <protection/>
    </xf>
    <xf numFmtId="4" fontId="20" fillId="34" borderId="96" xfId="0" applyNumberFormat="1" applyFont="1" applyFill="1" applyBorder="1" applyAlignment="1" applyProtection="1">
      <alignment horizontal="left" vertical="center"/>
      <protection/>
    </xf>
    <xf numFmtId="4" fontId="20" fillId="34" borderId="97" xfId="0" applyNumberFormat="1" applyFont="1" applyFill="1" applyBorder="1" applyAlignment="1" applyProtection="1">
      <alignment horizontal="left" vertical="center"/>
      <protection/>
    </xf>
    <xf numFmtId="2" fontId="20" fillId="34" borderId="96" xfId="0" applyNumberFormat="1" applyFont="1" applyFill="1" applyBorder="1" applyAlignment="1" applyProtection="1">
      <alignment horizontal="left" vertical="center" wrapText="1"/>
      <protection/>
    </xf>
    <xf numFmtId="2" fontId="20" fillId="34" borderId="97" xfId="0" applyNumberFormat="1" applyFont="1" applyFill="1" applyBorder="1" applyAlignment="1" applyProtection="1">
      <alignment horizontal="left" vertical="center" wrapText="1"/>
      <protection/>
    </xf>
    <xf numFmtId="0" fontId="11" fillId="36" borderId="0" xfId="0" applyFont="1" applyFill="1" applyBorder="1" applyAlignment="1" applyProtection="1">
      <alignment horizontal="center" vertical="center" wrapText="1"/>
      <protection/>
    </xf>
    <xf numFmtId="0" fontId="9" fillId="36" borderId="0" xfId="0" applyFont="1" applyFill="1" applyBorder="1" applyAlignment="1" applyProtection="1">
      <alignment horizontal="center" vertical="center"/>
      <protection/>
    </xf>
    <xf numFmtId="0" fontId="20" fillId="34" borderId="96" xfId="0" applyFont="1" applyFill="1" applyBorder="1" applyAlignment="1" applyProtection="1">
      <alignment horizontal="left" vertical="center"/>
      <protection/>
    </xf>
    <xf numFmtId="0" fontId="20" fillId="34" borderId="97" xfId="0" applyFont="1" applyFill="1" applyBorder="1" applyAlignment="1" applyProtection="1">
      <alignment horizontal="left" vertical="center"/>
      <protection/>
    </xf>
    <xf numFmtId="194" fontId="20" fillId="34" borderId="96" xfId="0" applyNumberFormat="1" applyFont="1" applyFill="1" applyBorder="1" applyAlignment="1" applyProtection="1">
      <alignment horizontal="left" vertical="center" wrapText="1"/>
      <protection/>
    </xf>
    <xf numFmtId="194" fontId="20" fillId="34" borderId="97" xfId="0" applyNumberFormat="1" applyFont="1" applyFill="1" applyBorder="1" applyAlignment="1" applyProtection="1">
      <alignment horizontal="left" vertical="center" wrapText="1"/>
      <protection/>
    </xf>
    <xf numFmtId="187" fontId="20" fillId="34" borderId="96" xfId="0" applyNumberFormat="1" applyFont="1" applyFill="1" applyBorder="1" applyAlignment="1" applyProtection="1">
      <alignment horizontal="left" vertical="center" wrapText="1"/>
      <protection/>
    </xf>
    <xf numFmtId="187" fontId="20" fillId="34" borderId="97" xfId="0" applyNumberFormat="1" applyFont="1" applyFill="1" applyBorder="1" applyAlignment="1" applyProtection="1">
      <alignment horizontal="left" vertical="center" wrapText="1"/>
      <protection/>
    </xf>
    <xf numFmtId="0" fontId="7" fillId="34" borderId="98" xfId="0" applyFont="1" applyFill="1" applyBorder="1" applyAlignment="1" applyProtection="1">
      <alignment horizontal="right" vertical="center"/>
      <protection/>
    </xf>
    <xf numFmtId="0" fontId="20" fillId="34" borderId="99" xfId="0" applyFont="1" applyFill="1" applyBorder="1" applyAlignment="1" applyProtection="1">
      <alignment horizontal="right" vertical="center"/>
      <protection/>
    </xf>
    <xf numFmtId="2" fontId="20" fillId="34" borderId="99" xfId="0" applyNumberFormat="1" applyFont="1" applyFill="1" applyBorder="1" applyAlignment="1" applyProtection="1">
      <alignment horizontal="left" vertical="center" wrapText="1"/>
      <protection/>
    </xf>
    <xf numFmtId="2" fontId="20" fillId="34" borderId="100" xfId="0" applyNumberFormat="1" applyFont="1" applyFill="1" applyBorder="1" applyAlignment="1" applyProtection="1">
      <alignment horizontal="left" vertical="center" wrapText="1"/>
      <protection/>
    </xf>
    <xf numFmtId="0" fontId="9" fillId="34" borderId="95" xfId="0" applyFont="1" applyFill="1" applyBorder="1" applyAlignment="1" applyProtection="1">
      <alignment horizontal="right" vertical="center"/>
      <protection/>
    </xf>
    <xf numFmtId="0" fontId="8" fillId="36" borderId="0" xfId="0" applyFont="1" applyFill="1" applyBorder="1" applyAlignment="1" applyProtection="1">
      <alignment horizontal="right" vertical="center"/>
      <protection/>
    </xf>
    <xf numFmtId="178" fontId="2" fillId="41" borderId="101" xfId="0" applyNumberFormat="1" applyFont="1" applyFill="1" applyBorder="1" applyAlignment="1" applyProtection="1">
      <alignment horizontal="center" vertical="center"/>
      <protection locked="0"/>
    </xf>
    <xf numFmtId="178" fontId="2" fillId="41" borderId="102" xfId="0" applyNumberFormat="1" applyFont="1" applyFill="1" applyBorder="1" applyAlignment="1" applyProtection="1">
      <alignment horizontal="center" vertical="center"/>
      <protection locked="0"/>
    </xf>
    <xf numFmtId="178" fontId="2" fillId="41" borderId="103" xfId="0" applyNumberFormat="1" applyFont="1" applyFill="1" applyBorder="1" applyAlignment="1" applyProtection="1">
      <alignment horizontal="center" vertical="center"/>
      <protection locked="0"/>
    </xf>
    <xf numFmtId="0" fontId="8" fillId="36" borderId="27" xfId="0" applyFont="1" applyFill="1" applyBorder="1" applyAlignment="1" applyProtection="1">
      <alignment horizontal="right" vertical="center"/>
      <protection/>
    </xf>
    <xf numFmtId="185" fontId="2" fillId="41" borderId="84" xfId="0" applyNumberFormat="1" applyFont="1" applyFill="1" applyBorder="1" applyAlignment="1" applyProtection="1">
      <alignment horizontal="center" vertical="center"/>
      <protection locked="0"/>
    </xf>
    <xf numFmtId="185" fontId="2" fillId="41" borderId="85" xfId="0" applyNumberFormat="1" applyFont="1" applyFill="1" applyBorder="1" applyAlignment="1" applyProtection="1">
      <alignment horizontal="center" vertical="center"/>
      <protection locked="0"/>
    </xf>
    <xf numFmtId="185" fontId="2" fillId="41" borderId="86" xfId="0" applyNumberFormat="1" applyFont="1" applyFill="1" applyBorder="1" applyAlignment="1" applyProtection="1">
      <alignment horizontal="center" vertical="center"/>
      <protection locked="0"/>
    </xf>
    <xf numFmtId="0" fontId="7" fillId="36" borderId="84" xfId="0" applyFont="1" applyFill="1" applyBorder="1" applyAlignment="1" applyProtection="1">
      <alignment horizontal="right" vertical="center"/>
      <protection/>
    </xf>
    <xf numFmtId="0" fontId="7" fillId="36" borderId="85" xfId="0" applyFont="1" applyFill="1" applyBorder="1" applyAlignment="1" applyProtection="1">
      <alignment horizontal="right" vertical="center"/>
      <protection/>
    </xf>
    <xf numFmtId="190" fontId="7" fillId="36" borderId="85" xfId="0" applyNumberFormat="1" applyFont="1" applyFill="1" applyBorder="1" applyAlignment="1" applyProtection="1">
      <alignment horizontal="left" vertical="center"/>
      <protection/>
    </xf>
    <xf numFmtId="186" fontId="7" fillId="36" borderId="85" xfId="0" applyNumberFormat="1" applyFont="1" applyFill="1" applyBorder="1" applyAlignment="1" applyProtection="1">
      <alignment horizontal="left" vertical="center"/>
      <protection/>
    </xf>
    <xf numFmtId="0" fontId="7" fillId="36" borderId="85" xfId="0" applyFont="1" applyFill="1" applyBorder="1" applyAlignment="1" applyProtection="1">
      <alignment horizontal="center" vertical="center"/>
      <protection/>
    </xf>
    <xf numFmtId="0" fontId="7" fillId="36" borderId="86" xfId="0" applyFont="1" applyFill="1" applyBorder="1" applyAlignment="1" applyProtection="1">
      <alignment horizontal="center" vertical="center"/>
      <protection/>
    </xf>
    <xf numFmtId="0" fontId="27" fillId="36" borderId="41" xfId="0" applyFont="1" applyFill="1" applyBorder="1" applyAlignment="1" applyProtection="1">
      <alignment horizontal="left" vertical="center"/>
      <protection/>
    </xf>
    <xf numFmtId="0" fontId="8" fillId="36" borderId="41" xfId="0" applyFont="1" applyFill="1" applyBorder="1" applyAlignment="1" applyProtection="1">
      <alignment horizontal="left" vertical="center"/>
      <protection/>
    </xf>
    <xf numFmtId="0" fontId="8" fillId="36" borderId="0" xfId="0" applyFont="1" applyFill="1" applyBorder="1" applyAlignment="1" applyProtection="1">
      <alignment horizontal="left" vertical="center"/>
      <protection/>
    </xf>
    <xf numFmtId="0" fontId="8" fillId="36" borderId="42" xfId="0" applyFont="1" applyFill="1" applyBorder="1" applyAlignment="1" applyProtection="1">
      <alignment horizontal="left" vertical="center"/>
      <protection/>
    </xf>
    <xf numFmtId="0" fontId="27" fillId="36" borderId="0" xfId="0" applyFont="1" applyFill="1" applyBorder="1" applyAlignment="1" applyProtection="1">
      <alignment horizontal="left" vertical="center"/>
      <protection/>
    </xf>
    <xf numFmtId="0" fontId="8" fillId="36" borderId="26" xfId="0" applyFont="1" applyFill="1" applyBorder="1" applyAlignment="1" applyProtection="1">
      <alignment horizontal="left" vertical="center"/>
      <protection/>
    </xf>
    <xf numFmtId="0" fontId="8" fillId="36" borderId="63" xfId="0" applyFont="1" applyFill="1" applyBorder="1" applyAlignment="1" applyProtection="1">
      <alignment horizontal="left" vertical="center"/>
      <protection/>
    </xf>
    <xf numFmtId="0" fontId="8" fillId="36" borderId="27" xfId="0" applyFont="1" applyFill="1" applyBorder="1" applyAlignment="1" applyProtection="1">
      <alignment horizontal="center" vertical="center"/>
      <protection/>
    </xf>
    <xf numFmtId="0" fontId="8" fillId="36" borderId="0" xfId="0" applyFont="1" applyFill="1" applyBorder="1" applyAlignment="1" applyProtection="1">
      <alignment horizontal="center" vertical="center"/>
      <protection/>
    </xf>
    <xf numFmtId="0" fontId="8" fillId="36" borderId="26" xfId="0" applyFont="1" applyFill="1" applyBorder="1" applyAlignment="1" applyProtection="1">
      <alignment horizontal="center" vertical="center"/>
      <protection/>
    </xf>
    <xf numFmtId="178" fontId="2" fillId="41" borderId="84" xfId="0" applyNumberFormat="1" applyFont="1" applyFill="1" applyBorder="1" applyAlignment="1" applyProtection="1">
      <alignment horizontal="center" vertical="center"/>
      <protection locked="0"/>
    </xf>
    <xf numFmtId="178" fontId="2" fillId="41" borderId="85" xfId="0" applyNumberFormat="1" applyFont="1" applyFill="1" applyBorder="1" applyAlignment="1" applyProtection="1">
      <alignment horizontal="center" vertical="center"/>
      <protection locked="0"/>
    </xf>
    <xf numFmtId="178" fontId="2" fillId="41" borderId="86" xfId="0" applyNumberFormat="1" applyFont="1" applyFill="1" applyBorder="1" applyAlignment="1" applyProtection="1">
      <alignment horizontal="center" vertical="center"/>
      <protection locked="0"/>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Vurgu1" xfId="56"/>
    <cellStyle name="Vurgu2" xfId="57"/>
    <cellStyle name="Vurgu3" xfId="58"/>
    <cellStyle name="Vurgu4" xfId="59"/>
    <cellStyle name="Vurgu5" xfId="60"/>
    <cellStyle name="Vurgu6" xfId="61"/>
    <cellStyle name="Percent" xfId="62"/>
  </cellStyles>
  <dxfs count="21">
    <dxf>
      <font>
        <color indexed="11"/>
      </font>
      <fill>
        <patternFill>
          <bgColor indexed="11"/>
        </patternFill>
      </fill>
      <border>
        <left style="thin">
          <color indexed="8"/>
        </left>
        <right style="thin">
          <color indexed="8"/>
        </right>
        <top style="thin">
          <color indexed="8"/>
        </top>
        <bottom style="thin">
          <color indexed="8"/>
        </bottom>
      </border>
    </dxf>
    <dxf>
      <font>
        <color indexed="10"/>
      </font>
      <fill>
        <patternFill>
          <bgColor indexed="10"/>
        </patternFill>
      </fill>
      <border>
        <left style="thin">
          <color indexed="8"/>
        </left>
        <right style="thin">
          <color indexed="8"/>
        </right>
        <top style="thin">
          <color indexed="8"/>
        </top>
        <bottom style="thin">
          <color indexed="8"/>
        </bottom>
      </border>
    </dxf>
    <dxf>
      <font>
        <color indexed="12"/>
      </font>
      <fill>
        <patternFill>
          <bgColor indexed="43"/>
        </patternFill>
      </fill>
    </dxf>
    <dxf>
      <font>
        <color indexed="12"/>
      </font>
      <fill>
        <patternFill>
          <bgColor indexed="43"/>
        </patternFill>
      </fill>
    </dxf>
    <dxf>
      <font>
        <color indexed="21"/>
      </font>
      <fill>
        <patternFill>
          <bgColor indexed="11"/>
        </patternFill>
      </fill>
    </dxf>
    <dxf>
      <border>
        <left/>
        <right/>
        <top/>
        <bottom/>
      </border>
    </dxf>
    <dxf>
      <border>
        <top/>
      </border>
    </dxf>
    <dxf>
      <border>
        <left/>
      </border>
    </dxf>
    <dxf>
      <border>
        <left/>
      </border>
    </dxf>
    <dxf>
      <fill>
        <patternFill>
          <bgColor indexed="22"/>
        </patternFill>
      </fill>
      <border>
        <right/>
        <top/>
        <bottom/>
      </border>
    </dxf>
    <dxf>
      <fill>
        <patternFill>
          <bgColor indexed="22"/>
        </patternFill>
      </fill>
      <border>
        <bottom/>
      </border>
    </dxf>
    <dxf>
      <border>
        <left/>
      </border>
    </dxf>
    <dxf>
      <fill>
        <patternFill>
          <bgColor indexed="22"/>
        </patternFill>
      </fill>
    </dxf>
    <dxf>
      <fill>
        <patternFill>
          <bgColor indexed="9"/>
        </patternFill>
      </fill>
      <border>
        <left/>
      </border>
    </dxf>
    <dxf>
      <fill>
        <patternFill>
          <bgColor indexed="22"/>
        </patternFill>
      </fill>
      <border>
        <top/>
      </border>
    </dxf>
    <dxf>
      <border>
        <left/>
      </border>
    </dxf>
    <dxf>
      <border>
        <right/>
      </border>
    </dxf>
    <dxf>
      <font>
        <color indexed="10"/>
      </font>
    </dxf>
    <dxf>
      <font>
        <color indexed="12"/>
      </font>
      <fill>
        <patternFill>
          <bgColor indexed="11"/>
        </patternFill>
      </fill>
    </dxf>
    <dxf>
      <font>
        <color rgb="FFFF0000"/>
      </font>
      <fill>
        <patternFill>
          <bgColor rgb="FFFF0000"/>
        </patternFill>
      </fill>
      <border>
        <left style="thin">
          <color rgb="FF000000"/>
        </left>
        <right style="thin">
          <color rgb="FF000000"/>
        </right>
        <top style="thin"/>
        <bottom style="thin">
          <color rgb="FF000000"/>
        </bottom>
      </border>
    </dxf>
    <dxf>
      <font>
        <color rgb="FF00FF00"/>
      </font>
      <fill>
        <patternFill>
          <bgColor rgb="FF00FF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95250</xdr:colOff>
      <xdr:row>13</xdr:row>
      <xdr:rowOff>38100</xdr:rowOff>
    </xdr:from>
    <xdr:to>
      <xdr:col>26</xdr:col>
      <xdr:colOff>85725</xdr:colOff>
      <xdr:row>14</xdr:row>
      <xdr:rowOff>104775</xdr:rowOff>
    </xdr:to>
    <xdr:sp>
      <xdr:nvSpPr>
        <xdr:cNvPr id="1" name="Rectangle 6"/>
        <xdr:cNvSpPr>
          <a:spLocks/>
        </xdr:cNvSpPr>
      </xdr:nvSpPr>
      <xdr:spPr>
        <a:xfrm>
          <a:off x="1847850" y="1657350"/>
          <a:ext cx="904875" cy="190500"/>
        </a:xfrm>
        <a:prstGeom prst="rect">
          <a:avLst/>
        </a:prstGeom>
        <a:solidFill>
          <a:srgbClr val="FFFF99">
            <a:alpha val="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85725</xdr:colOff>
      <xdr:row>14</xdr:row>
      <xdr:rowOff>19050</xdr:rowOff>
    </xdr:from>
    <xdr:to>
      <xdr:col>43</xdr:col>
      <xdr:colOff>19050</xdr:colOff>
      <xdr:row>21</xdr:row>
      <xdr:rowOff>0</xdr:rowOff>
    </xdr:to>
    <xdr:sp>
      <xdr:nvSpPr>
        <xdr:cNvPr id="2" name="Oval 9"/>
        <xdr:cNvSpPr>
          <a:spLocks/>
        </xdr:cNvSpPr>
      </xdr:nvSpPr>
      <xdr:spPr>
        <a:xfrm>
          <a:off x="3781425" y="1762125"/>
          <a:ext cx="847725" cy="847725"/>
        </a:xfrm>
        <a:prstGeom prst="ellipse">
          <a:avLst/>
        </a:prstGeom>
        <a:gradFill rotWithShape="1">
          <a:gsLst>
            <a:gs pos="0">
              <a:srgbClr val="D1D1D1"/>
            </a:gs>
            <a:gs pos="100000">
              <a:srgbClr val="606060"/>
            </a:gs>
          </a:gsLst>
          <a:lin ang="0" scaled="1"/>
        </a:gradFill>
        <a:ln w="38100" cmpd="dbl">
          <a:solidFill>
            <a:srgbClr val="333333"/>
          </a:solidFill>
          <a:headEnd type="none"/>
          <a:tailEnd type="none"/>
        </a:ln>
      </xdr:spPr>
      <xdr:txBody>
        <a:bodyPr vertOverflow="clip" wrap="square" lIns="27432" tIns="27432" rIns="27432" bIns="0"/>
        <a:p>
          <a:pPr algn="ctr">
            <a:defRPr/>
          </a:pPr>
          <a:r>
            <a:rPr lang="en-US" cap="none" sz="1100" b="1" i="0" u="none" baseline="0">
              <a:solidFill>
                <a:srgbClr val="FF0000"/>
              </a:solidFill>
              <a:latin typeface="Arial"/>
              <a:ea typeface="Arial"/>
              <a:cs typeface="Arial"/>
            </a:rPr>
            <a:t>
</a:t>
          </a:r>
          <a:r>
            <a:rPr lang="en-US" cap="none" sz="1200" b="1" i="0" u="none" baseline="0">
              <a:solidFill>
                <a:srgbClr val="000000"/>
              </a:solidFill>
              <a:latin typeface="Arial"/>
              <a:ea typeface="Arial"/>
              <a:cs typeface="Arial"/>
            </a:rPr>
            <a:t>DAİRE</a:t>
          </a:r>
        </a:p>
      </xdr:txBody>
    </xdr:sp>
    <xdr:clientData/>
  </xdr:twoCellAnchor>
  <xdr:twoCellAnchor>
    <xdr:from>
      <xdr:col>41</xdr:col>
      <xdr:colOff>47625</xdr:colOff>
      <xdr:row>17</xdr:row>
      <xdr:rowOff>66675</xdr:rowOff>
    </xdr:from>
    <xdr:to>
      <xdr:col>43</xdr:col>
      <xdr:colOff>104775</xdr:colOff>
      <xdr:row>17</xdr:row>
      <xdr:rowOff>66675</xdr:rowOff>
    </xdr:to>
    <xdr:sp>
      <xdr:nvSpPr>
        <xdr:cNvPr id="3" name="Line 12"/>
        <xdr:cNvSpPr>
          <a:spLocks/>
        </xdr:cNvSpPr>
      </xdr:nvSpPr>
      <xdr:spPr>
        <a:xfrm>
          <a:off x="4429125" y="2181225"/>
          <a:ext cx="285750" cy="0"/>
        </a:xfrm>
        <a:prstGeom prst="line">
          <a:avLst/>
        </a:prstGeom>
        <a:noFill/>
        <a:ln w="9525" cmpd="sng">
          <a:solidFill>
            <a:srgbClr val="FF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57150</xdr:colOff>
      <xdr:row>13</xdr:row>
      <xdr:rowOff>104775</xdr:rowOff>
    </xdr:from>
    <xdr:to>
      <xdr:col>39</xdr:col>
      <xdr:colOff>57150</xdr:colOff>
      <xdr:row>22</xdr:row>
      <xdr:rowOff>28575</xdr:rowOff>
    </xdr:to>
    <xdr:sp>
      <xdr:nvSpPr>
        <xdr:cNvPr id="4" name="Line 14"/>
        <xdr:cNvSpPr>
          <a:spLocks/>
        </xdr:cNvSpPr>
      </xdr:nvSpPr>
      <xdr:spPr>
        <a:xfrm>
          <a:off x="4210050" y="1724025"/>
          <a:ext cx="0" cy="981075"/>
        </a:xfrm>
        <a:prstGeom prst="line">
          <a:avLst/>
        </a:prstGeom>
        <a:noFill/>
        <a:ln w="9525" cmpd="sng">
          <a:solidFill>
            <a:srgbClr val="FF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14</xdr:row>
      <xdr:rowOff>9525</xdr:rowOff>
    </xdr:from>
    <xdr:to>
      <xdr:col>15</xdr:col>
      <xdr:colOff>66675</xdr:colOff>
      <xdr:row>20</xdr:row>
      <xdr:rowOff>104775</xdr:rowOff>
    </xdr:to>
    <xdr:sp>
      <xdr:nvSpPr>
        <xdr:cNvPr id="5" name="Rectangle 16"/>
        <xdr:cNvSpPr>
          <a:spLocks/>
        </xdr:cNvSpPr>
      </xdr:nvSpPr>
      <xdr:spPr>
        <a:xfrm>
          <a:off x="714375" y="1752600"/>
          <a:ext cx="819150" cy="838200"/>
        </a:xfrm>
        <a:prstGeom prst="rect">
          <a:avLst/>
        </a:prstGeom>
        <a:gradFill rotWithShape="1">
          <a:gsLst>
            <a:gs pos="0">
              <a:srgbClr val="D1D1D1"/>
            </a:gs>
            <a:gs pos="100000">
              <a:srgbClr val="606060"/>
            </a:gs>
          </a:gsLst>
          <a:lin ang="0" scaled="1"/>
        </a:gra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104775</xdr:colOff>
      <xdr:row>17</xdr:row>
      <xdr:rowOff>66675</xdr:rowOff>
    </xdr:from>
    <xdr:to>
      <xdr:col>37</xdr:col>
      <xdr:colOff>47625</xdr:colOff>
      <xdr:row>17</xdr:row>
      <xdr:rowOff>66675</xdr:rowOff>
    </xdr:to>
    <xdr:sp>
      <xdr:nvSpPr>
        <xdr:cNvPr id="6" name="Line 19"/>
        <xdr:cNvSpPr>
          <a:spLocks/>
        </xdr:cNvSpPr>
      </xdr:nvSpPr>
      <xdr:spPr>
        <a:xfrm>
          <a:off x="3686175" y="2181225"/>
          <a:ext cx="285750" cy="0"/>
        </a:xfrm>
        <a:prstGeom prst="line">
          <a:avLst/>
        </a:prstGeom>
        <a:noFill/>
        <a:ln w="9525" cmpd="sng">
          <a:solidFill>
            <a:srgbClr val="FF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46</xdr:col>
      <xdr:colOff>104775</xdr:colOff>
      <xdr:row>0</xdr:row>
      <xdr:rowOff>95250</xdr:rowOff>
    </xdr:from>
    <xdr:to>
      <xdr:col>56</xdr:col>
      <xdr:colOff>85725</xdr:colOff>
      <xdr:row>35</xdr:row>
      <xdr:rowOff>28575</xdr:rowOff>
    </xdr:to>
    <xdr:pic>
      <xdr:nvPicPr>
        <xdr:cNvPr id="7" name="Picture 23"/>
        <xdr:cNvPicPr preferRelativeResize="1">
          <a:picLocks noChangeAspect="1"/>
        </xdr:cNvPicPr>
      </xdr:nvPicPr>
      <xdr:blipFill>
        <a:blip r:embed="rId1"/>
        <a:stretch>
          <a:fillRect/>
        </a:stretch>
      </xdr:blipFill>
      <xdr:spPr>
        <a:xfrm>
          <a:off x="5057775" y="95250"/>
          <a:ext cx="1143000" cy="4333875"/>
        </a:xfrm>
        <a:prstGeom prst="rect">
          <a:avLst/>
        </a:prstGeom>
        <a:noFill/>
        <a:ln w="9525" cmpd="sng">
          <a:noFill/>
        </a:ln>
      </xdr:spPr>
    </xdr:pic>
    <xdr:clientData/>
  </xdr:twoCellAnchor>
  <xdr:twoCellAnchor>
    <xdr:from>
      <xdr:col>46</xdr:col>
      <xdr:colOff>114300</xdr:colOff>
      <xdr:row>13</xdr:row>
      <xdr:rowOff>9525</xdr:rowOff>
    </xdr:from>
    <xdr:to>
      <xdr:col>47</xdr:col>
      <xdr:colOff>9525</xdr:colOff>
      <xdr:row>25</xdr:row>
      <xdr:rowOff>0</xdr:rowOff>
    </xdr:to>
    <xdr:sp>
      <xdr:nvSpPr>
        <xdr:cNvPr id="8" name="Rectangle 24"/>
        <xdr:cNvSpPr>
          <a:spLocks/>
        </xdr:cNvSpPr>
      </xdr:nvSpPr>
      <xdr:spPr>
        <a:xfrm>
          <a:off x="5067300" y="1628775"/>
          <a:ext cx="28575" cy="1390650"/>
        </a:xfrm>
        <a:prstGeom prst="rect">
          <a:avLst/>
        </a:prstGeom>
        <a:solidFill>
          <a:srgbClr val="C0C0C0"/>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47625</xdr:colOff>
      <xdr:row>28</xdr:row>
      <xdr:rowOff>95250</xdr:rowOff>
    </xdr:from>
    <xdr:to>
      <xdr:col>60</xdr:col>
      <xdr:colOff>95250</xdr:colOff>
      <xdr:row>30</xdr:row>
      <xdr:rowOff>19050</xdr:rowOff>
    </xdr:to>
    <xdr:sp>
      <xdr:nvSpPr>
        <xdr:cNvPr id="1" name="WordArt 4"/>
        <xdr:cNvSpPr>
          <a:spLocks/>
        </xdr:cNvSpPr>
      </xdr:nvSpPr>
      <xdr:spPr>
        <a:xfrm>
          <a:off x="5629275" y="3162300"/>
          <a:ext cx="1762125" cy="133350"/>
        </a:xfrm>
        <a:prstGeom prst="rect"/>
        <a:noFill/>
      </xdr:spPr>
      <xdr:txBody>
        <a:bodyPr fromWordArt="1" wrap="none" lIns="91440" tIns="45720" rIns="91440" bIns="45720">
          <a:prstTxWarp prst="textPlain"/>
        </a:bodyPr>
        <a:p>
          <a:pPr algn="ctr"/>
          <a:r>
            <a:rPr sz="3600" kern="10" spc="0">
              <a:ln w="12700" cmpd="sng">
                <a:solidFill>
                  <a:srgbClr val="808080"/>
                </a:solidFill>
                <a:headEnd type="none"/>
                <a:tailEnd type="none"/>
              </a:ln>
              <a:solidFill>
                <a:srgbClr val="CCFFFF">
                  <a:alpha val="57000"/>
                </a:srgbClr>
              </a:solidFill>
              <a:latin typeface="Arial Black"/>
              <a:cs typeface="Arial Black"/>
            </a:rPr>
            <a:t>  Sait ÇİNİOĞLU  </a:t>
          </a:r>
        </a:p>
      </xdr:txBody>
    </xdr:sp>
    <xdr:clientData/>
  </xdr:twoCellAnchor>
  <xdr:twoCellAnchor>
    <xdr:from>
      <xdr:col>5</xdr:col>
      <xdr:colOff>0</xdr:colOff>
      <xdr:row>8</xdr:row>
      <xdr:rowOff>0</xdr:rowOff>
    </xdr:from>
    <xdr:to>
      <xdr:col>42</xdr:col>
      <xdr:colOff>0</xdr:colOff>
      <xdr:row>45</xdr:row>
      <xdr:rowOff>0</xdr:rowOff>
    </xdr:to>
    <xdr:sp>
      <xdr:nvSpPr>
        <xdr:cNvPr id="2" name="Line 5"/>
        <xdr:cNvSpPr>
          <a:spLocks/>
        </xdr:cNvSpPr>
      </xdr:nvSpPr>
      <xdr:spPr>
        <a:xfrm>
          <a:off x="1009650" y="971550"/>
          <a:ext cx="4229100" cy="3876675"/>
        </a:xfrm>
        <a:prstGeom prst="line">
          <a:avLst/>
        </a:prstGeom>
        <a:noFill/>
        <a:ln w="3175" cmpd="sng">
          <a:solidFill>
            <a:srgbClr val="0000FF"/>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28575</xdr:colOff>
      <xdr:row>25</xdr:row>
      <xdr:rowOff>9525</xdr:rowOff>
    </xdr:from>
    <xdr:to>
      <xdr:col>69</xdr:col>
      <xdr:colOff>66675</xdr:colOff>
      <xdr:row>28</xdr:row>
      <xdr:rowOff>19050</xdr:rowOff>
    </xdr:to>
    <xdr:sp>
      <xdr:nvSpPr>
        <xdr:cNvPr id="3" name="WordArt 9"/>
        <xdr:cNvSpPr>
          <a:spLocks/>
        </xdr:cNvSpPr>
      </xdr:nvSpPr>
      <xdr:spPr>
        <a:xfrm>
          <a:off x="4695825" y="2762250"/>
          <a:ext cx="3695700" cy="323850"/>
        </a:xfrm>
        <a:prstGeom prst="rect"/>
        <a:noFill/>
      </xdr:spPr>
      <xdr:txBody>
        <a:bodyPr fromWordArt="1" wrap="none" lIns="91440" tIns="45720" rIns="91440" bIns="45720">
          <a:prstTxWarp prst="textPlain"/>
        </a:bodyPr>
        <a:p>
          <a:pPr algn="ctr"/>
          <a:r>
            <a:rPr sz="3600" kern="10" spc="0">
              <a:ln w="3175" cmpd="sng">
                <a:solidFill>
                  <a:srgbClr val="808080"/>
                </a:solidFill>
                <a:headEnd type="none"/>
                <a:tailEnd type="none"/>
              </a:ln>
              <a:solidFill>
                <a:srgbClr val="CCFFFF">
                  <a:alpha val="57000"/>
                </a:srgbClr>
              </a:solidFill>
              <a:latin typeface="Arial Black"/>
              <a:cs typeface="Arial Black"/>
            </a:rPr>
            <a:t>HAVA KANALI ( Eş değer basınç kaybı metodu )</a:t>
          </a:r>
        </a:p>
      </xdr:txBody>
    </xdr:sp>
    <xdr:clientData/>
  </xdr:twoCellAnchor>
</xdr:wsDr>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34"/>
  </sheetPr>
  <dimension ref="A1:IV339"/>
  <sheetViews>
    <sheetView tabSelected="1" zoomScalePageLayoutView="0" workbookViewId="0" topLeftCell="A1">
      <selection activeCell="AA17" sqref="AA17"/>
    </sheetView>
  </sheetViews>
  <sheetFormatPr defaultColWidth="0" defaultRowHeight="12.75"/>
  <cols>
    <col min="1" max="1" width="1.7109375" style="60" customWidth="1"/>
    <col min="2" max="2" width="1.8515625" style="60" customWidth="1"/>
    <col min="3" max="3" width="0.71875" style="60" customWidth="1"/>
    <col min="4" max="6" width="1.7109375" style="60" customWidth="1"/>
    <col min="7" max="7" width="1.1484375" style="60" customWidth="1"/>
    <col min="8" max="18" width="1.421875" style="60" customWidth="1"/>
    <col min="19" max="46" width="1.7109375" style="60" customWidth="1"/>
    <col min="47" max="47" width="2.00390625" style="60" customWidth="1"/>
    <col min="48" max="56" width="1.7109375" style="60" customWidth="1"/>
    <col min="57" max="57" width="3.140625" style="60" customWidth="1"/>
    <col min="58" max="80" width="1.7109375" style="60" customWidth="1"/>
    <col min="81" max="96" width="1.7109375" style="60" hidden="1" customWidth="1"/>
    <col min="97" max="97" width="6.140625" style="60" hidden="1" customWidth="1"/>
    <col min="98" max="98" width="4.8515625" style="60" hidden="1" customWidth="1"/>
    <col min="99" max="99" width="4.28125" style="60" hidden="1" customWidth="1"/>
    <col min="100" max="103" width="1.7109375" style="60" hidden="1" customWidth="1"/>
    <col min="104" max="104" width="5.140625" style="60" hidden="1" customWidth="1"/>
    <col min="105" max="105" width="1.7109375" style="60" hidden="1" customWidth="1"/>
    <col min="106" max="106" width="6.00390625" style="60" hidden="1" customWidth="1"/>
    <col min="107" max="107" width="4.421875" style="60" hidden="1" customWidth="1"/>
    <col min="108" max="108" width="8.8515625" style="60" hidden="1" customWidth="1"/>
    <col min="109" max="248" width="1.7109375" style="60" hidden="1" customWidth="1"/>
    <col min="249" max="251" width="1.7109375" style="65" hidden="1" customWidth="1"/>
    <col min="252" max="16384" width="1.7109375" style="112" hidden="1" customWidth="1"/>
  </cols>
  <sheetData>
    <row r="1" spans="1:251" ht="8.25" customHeight="1">
      <c r="A1" s="59"/>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64"/>
      <c r="BI1" s="64"/>
      <c r="BJ1" s="64"/>
      <c r="BK1" s="64"/>
      <c r="BL1" s="64"/>
      <c r="BM1" s="64"/>
      <c r="BN1" s="64"/>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c r="DI1" s="59"/>
      <c r="DJ1" s="59"/>
      <c r="DK1" s="59"/>
      <c r="HX1" s="111"/>
      <c r="HY1" s="111"/>
      <c r="HZ1" s="111"/>
      <c r="IA1" s="111"/>
      <c r="IB1" s="111"/>
      <c r="IC1" s="111"/>
      <c r="ID1" s="111"/>
      <c r="IE1" s="111"/>
      <c r="IF1" s="111"/>
      <c r="IG1" s="111"/>
      <c r="IH1" s="111"/>
      <c r="II1" s="111"/>
      <c r="IJ1" s="111"/>
      <c r="IK1" s="111"/>
      <c r="IL1" s="111"/>
      <c r="IM1" s="111"/>
      <c r="IN1" s="111"/>
      <c r="IO1" s="112"/>
      <c r="IP1" s="112"/>
      <c r="IQ1" s="112"/>
    </row>
    <row r="2" spans="1:251" ht="9" customHeight="1" thickBot="1">
      <c r="A2" s="59"/>
      <c r="B2" s="80"/>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94"/>
      <c r="AV2" s="59"/>
      <c r="AW2" s="59"/>
      <c r="AX2" s="59"/>
      <c r="AY2" s="59"/>
      <c r="AZ2" s="59"/>
      <c r="BA2" s="59"/>
      <c r="BB2" s="59"/>
      <c r="BC2" s="59"/>
      <c r="BD2" s="59"/>
      <c r="BE2" s="59"/>
      <c r="BF2" s="59"/>
      <c r="BG2" s="59"/>
      <c r="BH2" s="64"/>
      <c r="BI2" s="64"/>
      <c r="BJ2" s="64"/>
      <c r="BK2" s="64"/>
      <c r="BL2" s="64"/>
      <c r="BM2" s="64"/>
      <c r="BN2" s="64"/>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107"/>
      <c r="CZ2" s="59"/>
      <c r="DA2" s="59"/>
      <c r="DB2" s="59"/>
      <c r="DC2" s="59"/>
      <c r="DD2" s="59"/>
      <c r="DE2" s="59"/>
      <c r="DF2" s="59"/>
      <c r="DG2" s="59"/>
      <c r="DH2" s="59"/>
      <c r="DI2" s="59"/>
      <c r="DJ2" s="59"/>
      <c r="DK2" s="59"/>
      <c r="HX2" s="111"/>
      <c r="HY2" s="111"/>
      <c r="HZ2" s="111"/>
      <c r="IA2" s="111"/>
      <c r="IB2" s="111"/>
      <c r="IC2" s="111"/>
      <c r="ID2" s="111"/>
      <c r="IE2" s="111"/>
      <c r="IF2" s="111"/>
      <c r="IG2" s="111"/>
      <c r="IH2" s="111"/>
      <c r="II2" s="111"/>
      <c r="IJ2" s="111"/>
      <c r="IK2" s="111"/>
      <c r="IL2" s="111"/>
      <c r="IM2" s="111"/>
      <c r="IN2" s="111"/>
      <c r="IO2" s="112"/>
      <c r="IP2" s="112"/>
      <c r="IQ2" s="112"/>
    </row>
    <row r="3" spans="1:251" ht="23.25" customHeight="1">
      <c r="A3" s="59"/>
      <c r="B3" s="81"/>
      <c r="C3" s="226" t="s">
        <v>36</v>
      </c>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8"/>
      <c r="AU3" s="95"/>
      <c r="AV3" s="59"/>
      <c r="AW3" s="59"/>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106"/>
      <c r="CZ3" s="64"/>
      <c r="DA3" s="64"/>
      <c r="DB3" s="64"/>
      <c r="DC3" s="64"/>
      <c r="DD3" s="64"/>
      <c r="DE3" s="64"/>
      <c r="DF3" s="64"/>
      <c r="DG3" s="64"/>
      <c r="DH3" s="64"/>
      <c r="DI3" s="64"/>
      <c r="DJ3" s="64"/>
      <c r="DK3" s="59"/>
      <c r="HX3" s="111"/>
      <c r="HY3" s="111"/>
      <c r="HZ3" s="111"/>
      <c r="IA3" s="111"/>
      <c r="IB3" s="111"/>
      <c r="IC3" s="111"/>
      <c r="ID3" s="111"/>
      <c r="IE3" s="111"/>
      <c r="IF3" s="111"/>
      <c r="IG3" s="111"/>
      <c r="IH3" s="111"/>
      <c r="II3" s="111"/>
      <c r="IJ3" s="111"/>
      <c r="IK3" s="111"/>
      <c r="IL3" s="111"/>
      <c r="IM3" s="111"/>
      <c r="IN3" s="111"/>
      <c r="IO3" s="112"/>
      <c r="IP3" s="112"/>
      <c r="IQ3" s="112"/>
    </row>
    <row r="4" spans="1:251" ht="6" customHeight="1" thickBot="1">
      <c r="A4" s="59"/>
      <c r="B4" s="81"/>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95"/>
      <c r="AV4" s="59"/>
      <c r="AW4" s="59"/>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59"/>
      <c r="HX4" s="111"/>
      <c r="HY4" s="111"/>
      <c r="HZ4" s="111"/>
      <c r="IA4" s="111"/>
      <c r="IB4" s="111"/>
      <c r="IC4" s="111"/>
      <c r="ID4" s="111"/>
      <c r="IE4" s="111"/>
      <c r="IF4" s="111"/>
      <c r="IG4" s="111"/>
      <c r="IH4" s="111"/>
      <c r="II4" s="111"/>
      <c r="IJ4" s="111"/>
      <c r="IK4" s="111"/>
      <c r="IL4" s="111"/>
      <c r="IM4" s="111"/>
      <c r="IN4" s="111"/>
      <c r="IO4" s="112"/>
      <c r="IP4" s="112"/>
      <c r="IQ4" s="112"/>
    </row>
    <row r="5" spans="1:251" ht="9.75" customHeight="1">
      <c r="A5" s="59"/>
      <c r="B5" s="81"/>
      <c r="C5" s="235" t="s">
        <v>32</v>
      </c>
      <c r="D5" s="236"/>
      <c r="E5" s="236"/>
      <c r="F5" s="236"/>
      <c r="G5" s="236"/>
      <c r="H5" s="236"/>
      <c r="I5" s="236"/>
      <c r="J5" s="236"/>
      <c r="K5" s="236"/>
      <c r="L5" s="236"/>
      <c r="M5" s="236"/>
      <c r="N5" s="236"/>
      <c r="O5" s="236"/>
      <c r="P5" s="236"/>
      <c r="Q5" s="236"/>
      <c r="R5" s="236"/>
      <c r="S5" s="237"/>
      <c r="T5" s="245">
        <v>150</v>
      </c>
      <c r="U5" s="245"/>
      <c r="V5" s="245"/>
      <c r="W5" s="245"/>
      <c r="X5" s="245"/>
      <c r="Y5" s="245"/>
      <c r="Z5" s="245"/>
      <c r="AA5" s="246"/>
      <c r="AB5" s="127"/>
      <c r="AC5" s="128"/>
      <c r="AD5" s="59"/>
      <c r="AE5" s="235" t="s">
        <v>33</v>
      </c>
      <c r="AF5" s="236"/>
      <c r="AG5" s="236"/>
      <c r="AH5" s="236"/>
      <c r="AI5" s="237"/>
      <c r="AJ5" s="238">
        <v>25</v>
      </c>
      <c r="AK5" s="239"/>
      <c r="AL5" s="239"/>
      <c r="AM5" s="239"/>
      <c r="AN5" s="239"/>
      <c r="AO5" s="239"/>
      <c r="AP5" s="239"/>
      <c r="AQ5" s="239"/>
      <c r="AR5" s="240"/>
      <c r="AS5" s="127"/>
      <c r="AT5" s="128"/>
      <c r="AU5" s="95"/>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4"/>
      <c r="DJ5" s="64"/>
      <c r="DK5" s="59"/>
      <c r="HX5" s="111"/>
      <c r="HY5" s="111"/>
      <c r="HZ5" s="111"/>
      <c r="IA5" s="111"/>
      <c r="IB5" s="111"/>
      <c r="IC5" s="111"/>
      <c r="ID5" s="111"/>
      <c r="IE5" s="111"/>
      <c r="IF5" s="111"/>
      <c r="IG5" s="111"/>
      <c r="IH5" s="111"/>
      <c r="II5" s="111"/>
      <c r="IJ5" s="111"/>
      <c r="IK5" s="111"/>
      <c r="IL5" s="111"/>
      <c r="IM5" s="111"/>
      <c r="IN5" s="111"/>
      <c r="IO5" s="112"/>
      <c r="IP5" s="112"/>
      <c r="IQ5" s="112"/>
    </row>
    <row r="6" spans="1:251" ht="6" customHeight="1">
      <c r="A6" s="59"/>
      <c r="B6" s="81"/>
      <c r="C6" s="103"/>
      <c r="D6" s="103"/>
      <c r="E6" s="103"/>
      <c r="F6" s="103"/>
      <c r="G6" s="103"/>
      <c r="H6" s="103"/>
      <c r="I6" s="103"/>
      <c r="J6" s="103"/>
      <c r="K6" s="103"/>
      <c r="L6" s="103"/>
      <c r="M6" s="103"/>
      <c r="N6" s="103"/>
      <c r="O6" s="103"/>
      <c r="P6" s="103"/>
      <c r="Q6" s="103"/>
      <c r="R6" s="103"/>
      <c r="S6" s="103"/>
      <c r="T6" s="247"/>
      <c r="U6" s="248"/>
      <c r="V6" s="248"/>
      <c r="W6" s="248"/>
      <c r="X6" s="248"/>
      <c r="Y6" s="248"/>
      <c r="Z6" s="248"/>
      <c r="AA6" s="249"/>
      <c r="AB6" s="127"/>
      <c r="AC6" s="128"/>
      <c r="AD6" s="67"/>
      <c r="AE6" s="103"/>
      <c r="AF6" s="103"/>
      <c r="AG6" s="103"/>
      <c r="AH6" s="103"/>
      <c r="AI6" s="103"/>
      <c r="AJ6" s="241"/>
      <c r="AK6" s="242"/>
      <c r="AL6" s="242"/>
      <c r="AM6" s="242"/>
      <c r="AN6" s="242"/>
      <c r="AO6" s="242"/>
      <c r="AP6" s="242"/>
      <c r="AQ6" s="242"/>
      <c r="AR6" s="243"/>
      <c r="AS6" s="127"/>
      <c r="AT6" s="128"/>
      <c r="AU6" s="95"/>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4"/>
      <c r="DJ6" s="64"/>
      <c r="DK6" s="59"/>
      <c r="HX6" s="111"/>
      <c r="HY6" s="111"/>
      <c r="HZ6" s="111"/>
      <c r="IA6" s="111"/>
      <c r="IB6" s="111"/>
      <c r="IC6" s="111"/>
      <c r="ID6" s="111"/>
      <c r="IE6" s="111"/>
      <c r="IF6" s="111"/>
      <c r="IG6" s="111"/>
      <c r="IH6" s="111"/>
      <c r="II6" s="111"/>
      <c r="IJ6" s="111"/>
      <c r="IK6" s="111"/>
      <c r="IL6" s="111"/>
      <c r="IM6" s="111"/>
      <c r="IN6" s="111"/>
      <c r="IO6" s="112"/>
      <c r="IP6" s="112"/>
      <c r="IQ6" s="112"/>
    </row>
    <row r="7" spans="1:251" ht="20.25" customHeight="1">
      <c r="A7" s="59"/>
      <c r="B7" s="81"/>
      <c r="C7" s="170"/>
      <c r="D7" s="170"/>
      <c r="E7" s="170"/>
      <c r="F7" s="170"/>
      <c r="G7" s="170"/>
      <c r="H7" s="170"/>
      <c r="I7" s="170"/>
      <c r="J7" s="252" t="s">
        <v>45</v>
      </c>
      <c r="K7" s="252"/>
      <c r="L7" s="252"/>
      <c r="M7" s="252"/>
      <c r="N7" s="252"/>
      <c r="O7" s="252"/>
      <c r="P7" s="252"/>
      <c r="Q7" s="252"/>
      <c r="R7" s="252"/>
      <c r="S7" s="172"/>
      <c r="T7" s="258">
        <f>D16</f>
        <v>100</v>
      </c>
      <c r="U7" s="258"/>
      <c r="V7" s="258"/>
      <c r="W7" s="258"/>
      <c r="X7" s="258"/>
      <c r="Y7" s="258"/>
      <c r="Z7" s="258"/>
      <c r="AA7" s="255" t="s">
        <v>46</v>
      </c>
      <c r="AB7" s="257">
        <f>J24</f>
        <v>150</v>
      </c>
      <c r="AC7" s="257"/>
      <c r="AD7" s="257"/>
      <c r="AE7" s="257"/>
      <c r="AF7" s="257"/>
      <c r="AG7" s="257"/>
      <c r="AH7" s="257"/>
      <c r="AI7" s="257"/>
      <c r="AJ7" s="59"/>
      <c r="AK7" s="59"/>
      <c r="AL7" s="59"/>
      <c r="AM7" s="59"/>
      <c r="AN7" s="59"/>
      <c r="AO7" s="59"/>
      <c r="AP7" s="59"/>
      <c r="AQ7" s="59"/>
      <c r="AR7" s="59"/>
      <c r="AS7" s="171"/>
      <c r="AT7" s="171"/>
      <c r="AU7" s="96"/>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59"/>
      <c r="HX7" s="111"/>
      <c r="HY7" s="111"/>
      <c r="HZ7" s="111"/>
      <c r="IA7" s="111"/>
      <c r="IB7" s="111"/>
      <c r="IC7" s="111"/>
      <c r="ID7" s="111"/>
      <c r="IE7" s="111"/>
      <c r="IF7" s="111"/>
      <c r="IG7" s="111"/>
      <c r="IH7" s="111"/>
      <c r="II7" s="111"/>
      <c r="IJ7" s="111"/>
      <c r="IK7" s="111"/>
      <c r="IL7" s="111"/>
      <c r="IM7" s="111"/>
      <c r="IN7" s="111"/>
      <c r="IO7" s="112"/>
      <c r="IP7" s="112"/>
      <c r="IQ7" s="112"/>
    </row>
    <row r="8" spans="1:251" ht="3" customHeight="1" thickBot="1">
      <c r="A8" s="59"/>
      <c r="B8" s="81"/>
      <c r="C8" s="102"/>
      <c r="D8" s="102"/>
      <c r="E8" s="102"/>
      <c r="F8" s="102"/>
      <c r="G8" s="102"/>
      <c r="H8" s="102"/>
      <c r="I8" s="102"/>
      <c r="J8" s="253"/>
      <c r="K8" s="253"/>
      <c r="L8" s="253"/>
      <c r="M8" s="253"/>
      <c r="N8" s="253"/>
      <c r="O8" s="253"/>
      <c r="P8" s="253"/>
      <c r="Q8" s="253"/>
      <c r="R8" s="253"/>
      <c r="S8" s="173"/>
      <c r="T8" s="259"/>
      <c r="U8" s="259"/>
      <c r="V8" s="259"/>
      <c r="W8" s="259"/>
      <c r="X8" s="259"/>
      <c r="Y8" s="259"/>
      <c r="Z8" s="259"/>
      <c r="AA8" s="256"/>
      <c r="AB8" s="257"/>
      <c r="AC8" s="257"/>
      <c r="AD8" s="257"/>
      <c r="AE8" s="257"/>
      <c r="AF8" s="257"/>
      <c r="AG8" s="257"/>
      <c r="AH8" s="257"/>
      <c r="AI8" s="257"/>
      <c r="AJ8" s="59"/>
      <c r="AK8" s="59"/>
      <c r="AL8" s="59"/>
      <c r="AM8" s="59"/>
      <c r="AN8" s="61"/>
      <c r="AO8" s="61"/>
      <c r="AP8" s="61"/>
      <c r="AQ8" s="61"/>
      <c r="AR8" s="61"/>
      <c r="AS8" s="61"/>
      <c r="AT8" s="105"/>
      <c r="AU8" s="96"/>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59"/>
      <c r="HX8" s="111"/>
      <c r="HY8" s="111"/>
      <c r="HZ8" s="111"/>
      <c r="IA8" s="111"/>
      <c r="IB8" s="111"/>
      <c r="IC8" s="111"/>
      <c r="ID8" s="111"/>
      <c r="IE8" s="111"/>
      <c r="IF8" s="111"/>
      <c r="IG8" s="111"/>
      <c r="IH8" s="111"/>
      <c r="II8" s="111"/>
      <c r="IJ8" s="111"/>
      <c r="IK8" s="111"/>
      <c r="IL8" s="111"/>
      <c r="IM8" s="111"/>
      <c r="IN8" s="111"/>
      <c r="IO8" s="112"/>
      <c r="IP8" s="112"/>
      <c r="IQ8" s="112"/>
    </row>
    <row r="9" spans="1:251" ht="9.75" customHeight="1">
      <c r="A9" s="59"/>
      <c r="B9" s="81"/>
      <c r="C9" s="235" t="s">
        <v>31</v>
      </c>
      <c r="D9" s="236"/>
      <c r="E9" s="236"/>
      <c r="F9" s="236"/>
      <c r="G9" s="236"/>
      <c r="H9" s="236"/>
      <c r="I9" s="236"/>
      <c r="J9" s="236"/>
      <c r="K9" s="236"/>
      <c r="L9" s="236"/>
      <c r="M9" s="236"/>
      <c r="N9" s="236"/>
      <c r="O9" s="236"/>
      <c r="P9" s="236"/>
      <c r="Q9" s="236"/>
      <c r="R9" s="236"/>
      <c r="S9" s="237"/>
      <c r="T9" s="260">
        <v>100</v>
      </c>
      <c r="U9" s="260"/>
      <c r="V9" s="260"/>
      <c r="W9" s="260"/>
      <c r="X9" s="260"/>
      <c r="Y9" s="260"/>
      <c r="Z9" s="260"/>
      <c r="AA9" s="261"/>
      <c r="AB9" s="127"/>
      <c r="AC9" s="128"/>
      <c r="AD9" s="67"/>
      <c r="AE9" s="209" t="str">
        <f>IF(CU40=1," Standart Çap seçiyorsunuz"," Standart dışı Çap seçiyorsunuz")</f>
        <v> Standart dışı Çap seçiyorsunuz</v>
      </c>
      <c r="AF9" s="210"/>
      <c r="AG9" s="210"/>
      <c r="AH9" s="210"/>
      <c r="AI9" s="210"/>
      <c r="AJ9" s="210"/>
      <c r="AK9" s="210"/>
      <c r="AL9" s="210"/>
      <c r="AM9" s="210"/>
      <c r="AN9" s="210"/>
      <c r="AO9" s="210"/>
      <c r="AP9" s="210"/>
      <c r="AQ9" s="210"/>
      <c r="AR9" s="210"/>
      <c r="AS9" s="210"/>
      <c r="AT9" s="211"/>
      <c r="AU9" s="96"/>
      <c r="AV9" s="64"/>
      <c r="AW9" s="64"/>
      <c r="AX9" s="64"/>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64"/>
      <c r="DB9" s="64"/>
      <c r="DC9" s="64"/>
      <c r="DD9" s="64"/>
      <c r="DE9" s="64"/>
      <c r="DF9" s="64"/>
      <c r="DG9" s="64"/>
      <c r="DH9" s="64"/>
      <c r="DI9" s="64"/>
      <c r="DJ9" s="64"/>
      <c r="DK9" s="59"/>
      <c r="HX9" s="111"/>
      <c r="HY9" s="111"/>
      <c r="HZ9" s="111"/>
      <c r="IA9" s="111"/>
      <c r="IB9" s="111"/>
      <c r="IC9" s="111"/>
      <c r="ID9" s="111"/>
      <c r="IE9" s="111"/>
      <c r="IF9" s="111"/>
      <c r="IG9" s="111"/>
      <c r="IH9" s="111"/>
      <c r="II9" s="111"/>
      <c r="IJ9" s="111"/>
      <c r="IK9" s="111"/>
      <c r="IL9" s="111"/>
      <c r="IM9" s="111"/>
      <c r="IN9" s="111"/>
      <c r="IO9" s="112"/>
      <c r="IP9" s="112"/>
      <c r="IQ9" s="112"/>
    </row>
    <row r="10" spans="1:251" ht="6" customHeight="1">
      <c r="A10" s="59"/>
      <c r="B10" s="81"/>
      <c r="C10" s="103"/>
      <c r="D10" s="103"/>
      <c r="E10" s="103"/>
      <c r="F10" s="103"/>
      <c r="G10" s="103"/>
      <c r="H10" s="103"/>
      <c r="I10" s="103"/>
      <c r="J10" s="103"/>
      <c r="K10" s="103"/>
      <c r="L10" s="103"/>
      <c r="M10" s="103"/>
      <c r="N10" s="103"/>
      <c r="O10" s="103"/>
      <c r="P10" s="103"/>
      <c r="Q10" s="103"/>
      <c r="R10" s="103"/>
      <c r="S10" s="103"/>
      <c r="T10" s="262"/>
      <c r="U10" s="263"/>
      <c r="V10" s="263"/>
      <c r="W10" s="263"/>
      <c r="X10" s="263"/>
      <c r="Y10" s="263"/>
      <c r="Z10" s="263"/>
      <c r="AA10" s="264"/>
      <c r="AB10" s="127"/>
      <c r="AC10" s="128"/>
      <c r="AD10" s="126"/>
      <c r="AE10" s="212"/>
      <c r="AF10" s="213"/>
      <c r="AG10" s="213"/>
      <c r="AH10" s="213"/>
      <c r="AI10" s="213"/>
      <c r="AJ10" s="213"/>
      <c r="AK10" s="213"/>
      <c r="AL10" s="213"/>
      <c r="AM10" s="213"/>
      <c r="AN10" s="213"/>
      <c r="AO10" s="213"/>
      <c r="AP10" s="213"/>
      <c r="AQ10" s="213"/>
      <c r="AR10" s="213"/>
      <c r="AS10" s="213"/>
      <c r="AT10" s="214"/>
      <c r="AU10" s="96"/>
      <c r="AV10" s="64"/>
      <c r="AW10" s="64"/>
      <c r="AX10" s="64"/>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64"/>
      <c r="DB10" s="64"/>
      <c r="DC10" s="64"/>
      <c r="DD10" s="64"/>
      <c r="DE10" s="64"/>
      <c r="DF10" s="64"/>
      <c r="DG10" s="64"/>
      <c r="DH10" s="64"/>
      <c r="DI10" s="64"/>
      <c r="DJ10" s="64"/>
      <c r="DK10" s="59"/>
      <c r="HX10" s="111"/>
      <c r="HY10" s="111"/>
      <c r="HZ10" s="111"/>
      <c r="IA10" s="111"/>
      <c r="IB10" s="111"/>
      <c r="IC10" s="111"/>
      <c r="ID10" s="111"/>
      <c r="IE10" s="111"/>
      <c r="IF10" s="111"/>
      <c r="IG10" s="111"/>
      <c r="IH10" s="111"/>
      <c r="II10" s="111"/>
      <c r="IJ10" s="111"/>
      <c r="IK10" s="111"/>
      <c r="IL10" s="111"/>
      <c r="IM10" s="111"/>
      <c r="IN10" s="111"/>
      <c r="IO10" s="112"/>
      <c r="IP10" s="112"/>
      <c r="IQ10" s="112"/>
    </row>
    <row r="11" spans="1:251" ht="4.5" customHeight="1" thickBot="1">
      <c r="A11" s="59"/>
      <c r="B11" s="81"/>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125"/>
      <c r="AE11" s="59"/>
      <c r="AF11" s="59"/>
      <c r="AG11" s="59"/>
      <c r="AH11" s="59"/>
      <c r="AI11" s="59"/>
      <c r="AJ11" s="59"/>
      <c r="AK11" s="59"/>
      <c r="AL11" s="59"/>
      <c r="AM11" s="59"/>
      <c r="AN11" s="59"/>
      <c r="AO11" s="59"/>
      <c r="AP11" s="59"/>
      <c r="AQ11" s="59"/>
      <c r="AR11" s="59"/>
      <c r="AS11" s="59"/>
      <c r="AT11" s="59"/>
      <c r="AU11" s="96"/>
      <c r="AV11" s="64"/>
      <c r="AW11" s="64"/>
      <c r="AX11" s="64"/>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64"/>
      <c r="DB11" s="64"/>
      <c r="DC11" s="64"/>
      <c r="DD11" s="64"/>
      <c r="DE11" s="64"/>
      <c r="DF11" s="64"/>
      <c r="DG11" s="64"/>
      <c r="DH11" s="64"/>
      <c r="DI11" s="64"/>
      <c r="DJ11" s="64"/>
      <c r="DK11" s="59"/>
      <c r="HX11" s="111"/>
      <c r="HY11" s="111"/>
      <c r="HZ11" s="111"/>
      <c r="IA11" s="111"/>
      <c r="IB11" s="111"/>
      <c r="IC11" s="111"/>
      <c r="ID11" s="111"/>
      <c r="IE11" s="111"/>
      <c r="IF11" s="111"/>
      <c r="IG11" s="111"/>
      <c r="IH11" s="111"/>
      <c r="II11" s="111"/>
      <c r="IJ11" s="111"/>
      <c r="IK11" s="111"/>
      <c r="IL11" s="111"/>
      <c r="IM11" s="111"/>
      <c r="IN11" s="111"/>
      <c r="IO11" s="112"/>
      <c r="IP11" s="112"/>
      <c r="IQ11" s="112"/>
    </row>
    <row r="12" spans="1:251" ht="14.25" customHeight="1">
      <c r="A12" s="59"/>
      <c r="B12" s="81"/>
      <c r="C12" s="229" t="str">
        <f>CONCATENATE(CZ34," ( a x b ) : ",DB36,DA36,CZ36," mm")</f>
        <v>DİKDÖRTGEN KANAL ÖLÇÜLERİ ( a x b ) : 150 x 100 mm</v>
      </c>
      <c r="D12" s="230"/>
      <c r="E12" s="230"/>
      <c r="F12" s="230"/>
      <c r="G12" s="230"/>
      <c r="H12" s="230"/>
      <c r="I12" s="230"/>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230"/>
      <c r="AL12" s="230"/>
      <c r="AM12" s="230"/>
      <c r="AN12" s="230"/>
      <c r="AO12" s="230"/>
      <c r="AP12" s="230"/>
      <c r="AQ12" s="230"/>
      <c r="AR12" s="230"/>
      <c r="AS12" s="230"/>
      <c r="AT12" s="231"/>
      <c r="AU12" s="96"/>
      <c r="AV12" s="64"/>
      <c r="AW12" s="64"/>
      <c r="AX12" s="64"/>
      <c r="AY12" s="108"/>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8"/>
      <c r="DA12" s="64"/>
      <c r="DB12" s="64"/>
      <c r="DC12" s="64"/>
      <c r="DD12" s="64"/>
      <c r="DE12" s="64"/>
      <c r="DF12" s="64"/>
      <c r="DG12" s="64"/>
      <c r="DH12" s="64"/>
      <c r="DI12" s="64"/>
      <c r="DJ12" s="64"/>
      <c r="DK12" s="59"/>
      <c r="HX12" s="111"/>
      <c r="HY12" s="111"/>
      <c r="HZ12" s="111"/>
      <c r="IA12" s="111"/>
      <c r="IB12" s="111"/>
      <c r="IC12" s="111"/>
      <c r="ID12" s="111"/>
      <c r="IE12" s="111"/>
      <c r="IF12" s="111"/>
      <c r="IG12" s="111"/>
      <c r="IH12" s="111"/>
      <c r="II12" s="111"/>
      <c r="IJ12" s="111"/>
      <c r="IK12" s="111"/>
      <c r="IL12" s="111"/>
      <c r="IM12" s="111"/>
      <c r="IN12" s="111"/>
      <c r="IO12" s="112"/>
      <c r="IP12" s="112"/>
      <c r="IQ12" s="112"/>
    </row>
    <row r="13" spans="1:251" ht="7.5" customHeight="1" thickBot="1">
      <c r="A13" s="59"/>
      <c r="B13" s="81"/>
      <c r="C13" s="67"/>
      <c r="D13" s="67"/>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67"/>
      <c r="AR13" s="67"/>
      <c r="AS13" s="67"/>
      <c r="AT13" s="86"/>
      <c r="AU13" s="96"/>
      <c r="AV13" s="64"/>
      <c r="AW13" s="64"/>
      <c r="AX13" s="64"/>
      <c r="AY13" s="108"/>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8"/>
      <c r="DA13" s="64"/>
      <c r="DB13" s="64"/>
      <c r="DC13" s="64"/>
      <c r="DD13" s="64"/>
      <c r="DE13" s="64"/>
      <c r="DF13" s="64"/>
      <c r="DG13" s="64"/>
      <c r="DH13" s="64"/>
      <c r="DI13" s="64"/>
      <c r="DJ13" s="64"/>
      <c r="DK13" s="59"/>
      <c r="HX13" s="111"/>
      <c r="HY13" s="111"/>
      <c r="HZ13" s="111"/>
      <c r="IA13" s="111"/>
      <c r="IB13" s="111"/>
      <c r="IC13" s="111"/>
      <c r="ID13" s="111"/>
      <c r="IE13" s="111"/>
      <c r="IF13" s="111"/>
      <c r="IG13" s="111"/>
      <c r="IH13" s="111"/>
      <c r="II13" s="111"/>
      <c r="IJ13" s="111"/>
      <c r="IK13" s="111"/>
      <c r="IL13" s="111"/>
      <c r="IM13" s="111"/>
      <c r="IN13" s="111"/>
      <c r="IO13" s="112"/>
      <c r="IP13" s="112"/>
      <c r="IQ13" s="112"/>
    </row>
    <row r="14" spans="1:251" ht="9.75" customHeight="1" thickBot="1">
      <c r="A14" s="59"/>
      <c r="B14" s="81"/>
      <c r="C14" s="89"/>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168"/>
      <c r="AD14" s="110"/>
      <c r="AE14" s="90"/>
      <c r="AF14" s="90"/>
      <c r="AG14" s="90"/>
      <c r="AH14" s="90"/>
      <c r="AI14" s="90"/>
      <c r="AJ14" s="90"/>
      <c r="AK14" s="90"/>
      <c r="AL14" s="90"/>
      <c r="AM14" s="90"/>
      <c r="AN14" s="90"/>
      <c r="AO14" s="90"/>
      <c r="AP14" s="90"/>
      <c r="AQ14" s="90"/>
      <c r="AR14" s="90"/>
      <c r="AS14" s="90"/>
      <c r="AT14" s="110"/>
      <c r="AU14" s="110"/>
      <c r="AV14" s="86"/>
      <c r="AW14" s="64"/>
      <c r="AX14" s="64"/>
      <c r="AY14" s="108"/>
      <c r="AZ14" s="109"/>
      <c r="BA14" s="109"/>
      <c r="BB14" s="109"/>
      <c r="BC14" s="109"/>
      <c r="BD14" s="109"/>
      <c r="BE14" s="109"/>
      <c r="BF14" s="109"/>
      <c r="BG14" s="109"/>
      <c r="BH14" s="109"/>
      <c r="BI14" s="108"/>
      <c r="BJ14" s="108"/>
      <c r="BK14" s="108"/>
      <c r="BL14" s="108"/>
      <c r="BM14" s="108"/>
      <c r="BN14" s="108"/>
      <c r="BO14" s="108"/>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8"/>
      <c r="DA14" s="64"/>
      <c r="DB14" s="64"/>
      <c r="DC14" s="64"/>
      <c r="DD14" s="64"/>
      <c r="DE14" s="64"/>
      <c r="DF14" s="64"/>
      <c r="DG14" s="64"/>
      <c r="DH14" s="64"/>
      <c r="DI14" s="64"/>
      <c r="DJ14" s="64"/>
      <c r="DK14" s="59"/>
      <c r="HX14" s="111"/>
      <c r="HY14" s="111"/>
      <c r="HZ14" s="111"/>
      <c r="IA14" s="111"/>
      <c r="IB14" s="111"/>
      <c r="IC14" s="111"/>
      <c r="ID14" s="111"/>
      <c r="IE14" s="111"/>
      <c r="IF14" s="111"/>
      <c r="IG14" s="111"/>
      <c r="IH14" s="111"/>
      <c r="II14" s="111"/>
      <c r="IJ14" s="111"/>
      <c r="IK14" s="111"/>
      <c r="IL14" s="111"/>
      <c r="IM14" s="111"/>
      <c r="IN14" s="111"/>
      <c r="IO14" s="112"/>
      <c r="IP14" s="112"/>
      <c r="IQ14" s="112"/>
    </row>
    <row r="15" spans="1:251" ht="9.75" customHeight="1" thickTop="1">
      <c r="A15" s="59"/>
      <c r="B15" s="81"/>
      <c r="C15" s="91"/>
      <c r="D15" s="67"/>
      <c r="E15" s="78"/>
      <c r="F15" s="80"/>
      <c r="G15" s="67"/>
      <c r="H15" s="69"/>
      <c r="I15" s="70"/>
      <c r="J15" s="70"/>
      <c r="K15" s="70"/>
      <c r="L15" s="70"/>
      <c r="M15" s="70"/>
      <c r="N15" s="70"/>
      <c r="O15" s="70"/>
      <c r="P15" s="70"/>
      <c r="Q15" s="70"/>
      <c r="R15" s="71"/>
      <c r="S15" s="69"/>
      <c r="T15" s="219"/>
      <c r="U15" s="219"/>
      <c r="V15" s="219"/>
      <c r="W15" s="219"/>
      <c r="X15" s="220"/>
      <c r="Y15" s="67"/>
      <c r="Z15" s="67"/>
      <c r="AA15" s="67"/>
      <c r="AB15" s="59"/>
      <c r="AC15" s="168"/>
      <c r="AD15" s="86"/>
      <c r="AE15" s="59"/>
      <c r="AF15" s="217">
        <f>DB38</f>
        <v>133.20342354351698</v>
      </c>
      <c r="AG15" s="218"/>
      <c r="AH15" s="78"/>
      <c r="AI15" s="85"/>
      <c r="AJ15" s="123"/>
      <c r="AK15" s="85"/>
      <c r="AL15" s="85"/>
      <c r="AM15" s="85"/>
      <c r="AN15" s="86"/>
      <c r="AO15" s="86"/>
      <c r="AP15" s="86"/>
      <c r="AQ15" s="86"/>
      <c r="AR15" s="86"/>
      <c r="AS15" s="86"/>
      <c r="AT15" s="86"/>
      <c r="AU15" s="86"/>
      <c r="AV15" s="86"/>
      <c r="AW15" s="64"/>
      <c r="AX15" s="64"/>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64"/>
      <c r="DB15" s="64"/>
      <c r="DC15" s="64"/>
      <c r="DD15" s="64"/>
      <c r="DE15" s="64"/>
      <c r="DF15" s="64"/>
      <c r="DG15" s="64"/>
      <c r="DH15" s="64"/>
      <c r="DI15" s="64"/>
      <c r="DJ15" s="64"/>
      <c r="DK15" s="59"/>
      <c r="HX15" s="111"/>
      <c r="HY15" s="111"/>
      <c r="HZ15" s="111"/>
      <c r="IA15" s="111"/>
      <c r="IB15" s="111"/>
      <c r="IC15" s="111"/>
      <c r="ID15" s="111"/>
      <c r="IE15" s="111"/>
      <c r="IF15" s="111"/>
      <c r="IG15" s="111"/>
      <c r="IH15" s="111"/>
      <c r="II15" s="111"/>
      <c r="IJ15" s="111"/>
      <c r="IK15" s="111"/>
      <c r="IL15" s="111"/>
      <c r="IM15" s="111"/>
      <c r="IN15" s="111"/>
      <c r="IO15" s="112"/>
      <c r="IP15" s="112"/>
      <c r="IQ15" s="112"/>
    </row>
    <row r="16" spans="1:251" ht="9.75" customHeight="1">
      <c r="A16" s="59"/>
      <c r="B16" s="81"/>
      <c r="C16" s="91"/>
      <c r="D16" s="215">
        <f>DB26</f>
        <v>100</v>
      </c>
      <c r="E16" s="216"/>
      <c r="F16" s="81"/>
      <c r="G16" s="67"/>
      <c r="H16" s="72"/>
      <c r="I16" s="73"/>
      <c r="J16" s="73"/>
      <c r="K16" s="73"/>
      <c r="L16" s="73"/>
      <c r="M16" s="73"/>
      <c r="N16" s="73"/>
      <c r="O16" s="73"/>
      <c r="P16" s="73"/>
      <c r="Q16" s="73"/>
      <c r="R16" s="74"/>
      <c r="S16" s="72"/>
      <c r="T16" s="221"/>
      <c r="U16" s="221"/>
      <c r="V16" s="221"/>
      <c r="W16" s="221"/>
      <c r="X16" s="222"/>
      <c r="Y16" s="67"/>
      <c r="Z16" s="67"/>
      <c r="AA16" s="67"/>
      <c r="AB16" s="59"/>
      <c r="AC16" s="168"/>
      <c r="AD16" s="86"/>
      <c r="AE16" s="59"/>
      <c r="AF16" s="217"/>
      <c r="AG16" s="218"/>
      <c r="AH16" s="67"/>
      <c r="AI16" s="86"/>
      <c r="AJ16" s="59"/>
      <c r="AK16" s="86"/>
      <c r="AL16" s="86"/>
      <c r="AM16" s="86"/>
      <c r="AN16" s="86"/>
      <c r="AO16" s="86"/>
      <c r="AP16" s="86"/>
      <c r="AQ16" s="86"/>
      <c r="AR16" s="86"/>
      <c r="AS16" s="86"/>
      <c r="AT16" s="86"/>
      <c r="AU16" s="86"/>
      <c r="AV16" s="86"/>
      <c r="AW16" s="64"/>
      <c r="AX16" s="64"/>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64"/>
      <c r="DB16" s="64"/>
      <c r="DC16" s="64"/>
      <c r="DD16" s="64"/>
      <c r="DE16" s="64"/>
      <c r="DF16" s="64"/>
      <c r="DG16" s="64"/>
      <c r="DH16" s="64"/>
      <c r="DI16" s="64"/>
      <c r="DJ16" s="64"/>
      <c r="DK16" s="59"/>
      <c r="HX16" s="111"/>
      <c r="HY16" s="111"/>
      <c r="HZ16" s="111"/>
      <c r="IA16" s="111"/>
      <c r="IB16" s="111"/>
      <c r="IC16" s="111"/>
      <c r="ID16" s="111"/>
      <c r="IE16" s="111"/>
      <c r="IF16" s="111"/>
      <c r="IG16" s="111"/>
      <c r="IH16" s="111"/>
      <c r="II16" s="111"/>
      <c r="IJ16" s="111"/>
      <c r="IK16" s="111"/>
      <c r="IL16" s="111"/>
      <c r="IM16" s="111"/>
      <c r="IN16" s="111"/>
      <c r="IO16" s="112"/>
      <c r="IP16" s="112"/>
      <c r="IQ16" s="112"/>
    </row>
    <row r="17" spans="1:251" ht="9.75" customHeight="1">
      <c r="A17" s="59"/>
      <c r="B17" s="81"/>
      <c r="C17" s="91"/>
      <c r="D17" s="215"/>
      <c r="E17" s="216"/>
      <c r="F17" s="81"/>
      <c r="G17" s="67"/>
      <c r="H17" s="72"/>
      <c r="I17" s="225" t="str">
        <f>IF(DC36=1,"KARE","DÖRTGEN")</f>
        <v>DÖRTGEN</v>
      </c>
      <c r="J17" s="225"/>
      <c r="K17" s="225"/>
      <c r="L17" s="225"/>
      <c r="M17" s="225"/>
      <c r="N17" s="225"/>
      <c r="O17" s="225"/>
      <c r="P17" s="225"/>
      <c r="Q17" s="225"/>
      <c r="R17" s="119"/>
      <c r="S17" s="120"/>
      <c r="T17" s="221"/>
      <c r="U17" s="221"/>
      <c r="V17" s="221"/>
      <c r="W17" s="221"/>
      <c r="X17" s="222"/>
      <c r="Y17" s="67"/>
      <c r="Z17" s="67"/>
      <c r="AA17" s="67"/>
      <c r="AB17" s="59"/>
      <c r="AC17" s="168"/>
      <c r="AD17" s="86"/>
      <c r="AE17" s="59"/>
      <c r="AF17" s="217"/>
      <c r="AG17" s="218"/>
      <c r="AH17" s="67"/>
      <c r="AI17" s="86"/>
      <c r="AJ17" s="86"/>
      <c r="AK17" s="86"/>
      <c r="AL17" s="86"/>
      <c r="AM17" s="86"/>
      <c r="AN17" s="86"/>
      <c r="AO17" s="86"/>
      <c r="AP17" s="86"/>
      <c r="AQ17" s="86"/>
      <c r="AR17" s="86"/>
      <c r="AS17" s="86"/>
      <c r="AT17" s="86"/>
      <c r="AU17" s="86"/>
      <c r="AV17" s="86"/>
      <c r="AW17" s="64"/>
      <c r="AX17" s="64"/>
      <c r="AY17" s="64"/>
      <c r="AZ17" s="64"/>
      <c r="BA17" s="64"/>
      <c r="BB17" s="64"/>
      <c r="BC17" s="64"/>
      <c r="BD17" s="64"/>
      <c r="BE17" s="64"/>
      <c r="BF17" s="64"/>
      <c r="BG17" s="64"/>
      <c r="BH17" s="64"/>
      <c r="BI17" s="108"/>
      <c r="BJ17" s="108"/>
      <c r="BK17" s="108"/>
      <c r="BL17" s="108"/>
      <c r="BM17" s="108"/>
      <c r="BN17" s="108"/>
      <c r="BO17" s="108"/>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4"/>
      <c r="DJ17" s="64"/>
      <c r="DK17" s="59"/>
      <c r="HX17" s="111"/>
      <c r="HY17" s="111"/>
      <c r="HZ17" s="111"/>
      <c r="IA17" s="111"/>
      <c r="IB17" s="111"/>
      <c r="IC17" s="111"/>
      <c r="ID17" s="111"/>
      <c r="IE17" s="111"/>
      <c r="IF17" s="111"/>
      <c r="IG17" s="111"/>
      <c r="IH17" s="111"/>
      <c r="II17" s="111"/>
      <c r="IJ17" s="111"/>
      <c r="IK17" s="111"/>
      <c r="IL17" s="111"/>
      <c r="IM17" s="111"/>
      <c r="IN17" s="111"/>
      <c r="IO17" s="112"/>
      <c r="IP17" s="112"/>
      <c r="IQ17" s="112"/>
    </row>
    <row r="18" spans="1:251" ht="9.75" customHeight="1">
      <c r="A18" s="59"/>
      <c r="B18" s="81"/>
      <c r="C18" s="91"/>
      <c r="D18" s="215"/>
      <c r="E18" s="216"/>
      <c r="F18" s="81"/>
      <c r="G18" s="67"/>
      <c r="H18" s="72"/>
      <c r="I18" s="225"/>
      <c r="J18" s="225"/>
      <c r="K18" s="225"/>
      <c r="L18" s="225"/>
      <c r="M18" s="225"/>
      <c r="N18" s="225"/>
      <c r="O18" s="225"/>
      <c r="P18" s="225"/>
      <c r="Q18" s="225"/>
      <c r="R18" s="119"/>
      <c r="S18" s="120"/>
      <c r="T18" s="221"/>
      <c r="U18" s="221"/>
      <c r="V18" s="221"/>
      <c r="W18" s="221"/>
      <c r="X18" s="222"/>
      <c r="Y18" s="67"/>
      <c r="Z18" s="67"/>
      <c r="AA18" s="67"/>
      <c r="AB18" s="59"/>
      <c r="AC18" s="168"/>
      <c r="AD18" s="86"/>
      <c r="AE18" s="59"/>
      <c r="AF18" s="217"/>
      <c r="AG18" s="218"/>
      <c r="AH18" s="67"/>
      <c r="AI18" s="86"/>
      <c r="AJ18" s="86"/>
      <c r="AK18" s="86"/>
      <c r="AL18" s="86"/>
      <c r="AM18" s="86"/>
      <c r="AN18" s="86"/>
      <c r="AO18" s="86"/>
      <c r="AP18" s="86"/>
      <c r="AQ18" s="86"/>
      <c r="AR18" s="86"/>
      <c r="AS18" s="86"/>
      <c r="AT18" s="86"/>
      <c r="AU18" s="86"/>
      <c r="AV18" s="86"/>
      <c r="AW18" s="64"/>
      <c r="AX18" s="64"/>
      <c r="AY18" s="64"/>
      <c r="AZ18" s="64"/>
      <c r="BA18" s="64"/>
      <c r="BB18" s="64"/>
      <c r="BC18" s="64"/>
      <c r="BD18" s="64"/>
      <c r="BE18" s="64"/>
      <c r="BF18" s="64"/>
      <c r="BG18" s="64"/>
      <c r="BH18" s="64"/>
      <c r="BI18" s="64"/>
      <c r="BJ18" s="64"/>
      <c r="BK18" s="64"/>
      <c r="BL18" s="64"/>
      <c r="BM18" s="108"/>
      <c r="BN18" s="108"/>
      <c r="BO18" s="108"/>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59"/>
      <c r="HX18" s="111"/>
      <c r="HY18" s="111"/>
      <c r="HZ18" s="111"/>
      <c r="IA18" s="111"/>
      <c r="IB18" s="111"/>
      <c r="IC18" s="111"/>
      <c r="ID18" s="111"/>
      <c r="IE18" s="111"/>
      <c r="IF18" s="111"/>
      <c r="IG18" s="111"/>
      <c r="IH18" s="111"/>
      <c r="II18" s="111"/>
      <c r="IJ18" s="111"/>
      <c r="IK18" s="111"/>
      <c r="IL18" s="111"/>
      <c r="IM18" s="111"/>
      <c r="IN18" s="111"/>
      <c r="IO18" s="112"/>
      <c r="IP18" s="112"/>
      <c r="IQ18" s="112"/>
    </row>
    <row r="19" spans="1:251" ht="9.75" customHeight="1">
      <c r="A19" s="59"/>
      <c r="B19" s="81"/>
      <c r="C19" s="91"/>
      <c r="D19" s="215"/>
      <c r="E19" s="216"/>
      <c r="F19" s="81"/>
      <c r="G19" s="67"/>
      <c r="H19" s="72"/>
      <c r="I19" s="225"/>
      <c r="J19" s="225"/>
      <c r="K19" s="225"/>
      <c r="L19" s="225"/>
      <c r="M19" s="225"/>
      <c r="N19" s="225"/>
      <c r="O19" s="225"/>
      <c r="P19" s="225"/>
      <c r="Q19" s="225"/>
      <c r="R19" s="119"/>
      <c r="S19" s="120"/>
      <c r="T19" s="221"/>
      <c r="U19" s="221"/>
      <c r="V19" s="221"/>
      <c r="W19" s="221"/>
      <c r="X19" s="222"/>
      <c r="Y19" s="67"/>
      <c r="Z19" s="67"/>
      <c r="AA19" s="67"/>
      <c r="AB19" s="59"/>
      <c r="AC19" s="168"/>
      <c r="AD19" s="86"/>
      <c r="AE19" s="59"/>
      <c r="AF19" s="217"/>
      <c r="AG19" s="218"/>
      <c r="AH19" s="67"/>
      <c r="AI19" s="86"/>
      <c r="AJ19" s="86"/>
      <c r="AK19" s="86"/>
      <c r="AL19" s="86"/>
      <c r="AM19" s="86"/>
      <c r="AN19" s="86"/>
      <c r="AO19" s="86"/>
      <c r="AP19" s="86"/>
      <c r="AQ19" s="86"/>
      <c r="AR19" s="86"/>
      <c r="AS19" s="86"/>
      <c r="AT19" s="86"/>
      <c r="AU19" s="86"/>
      <c r="AV19" s="86"/>
      <c r="AW19" s="64"/>
      <c r="AX19" s="64"/>
      <c r="AY19" s="64"/>
      <c r="AZ19" s="64"/>
      <c r="BA19" s="64"/>
      <c r="BB19" s="64"/>
      <c r="BC19" s="64"/>
      <c r="BD19" s="64"/>
      <c r="BE19" s="64"/>
      <c r="BF19" s="64"/>
      <c r="BG19" s="64"/>
      <c r="BH19" s="64"/>
      <c r="BI19" s="64"/>
      <c r="BJ19" s="64"/>
      <c r="BK19" s="64"/>
      <c r="BL19" s="64"/>
      <c r="BM19" s="108"/>
      <c r="BN19" s="108"/>
      <c r="BO19" s="108"/>
      <c r="BP19" s="64"/>
      <c r="BQ19" s="64"/>
      <c r="BR19" s="64"/>
      <c r="BS19" s="64"/>
      <c r="BT19" s="64"/>
      <c r="BU19" s="64"/>
      <c r="BV19" s="64"/>
      <c r="BW19" s="64"/>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c r="DA19" s="64"/>
      <c r="DB19" s="64"/>
      <c r="DC19" s="64"/>
      <c r="DD19" s="64"/>
      <c r="DE19" s="64"/>
      <c r="DF19" s="64"/>
      <c r="DG19" s="64"/>
      <c r="DH19" s="64"/>
      <c r="DI19" s="64"/>
      <c r="DJ19" s="64"/>
      <c r="DK19" s="59"/>
      <c r="HX19" s="111"/>
      <c r="HY19" s="111"/>
      <c r="HZ19" s="111"/>
      <c r="IA19" s="111"/>
      <c r="IB19" s="111"/>
      <c r="IC19" s="111"/>
      <c r="ID19" s="111"/>
      <c r="IE19" s="111"/>
      <c r="IF19" s="111"/>
      <c r="IG19" s="111"/>
      <c r="IH19" s="111"/>
      <c r="II19" s="111"/>
      <c r="IJ19" s="111"/>
      <c r="IK19" s="111"/>
      <c r="IL19" s="111"/>
      <c r="IM19" s="111"/>
      <c r="IN19" s="111"/>
      <c r="IO19" s="112"/>
      <c r="IP19" s="112"/>
      <c r="IQ19" s="112"/>
    </row>
    <row r="20" spans="1:251" ht="9.75" customHeight="1">
      <c r="A20" s="59"/>
      <c r="B20" s="81"/>
      <c r="C20" s="91"/>
      <c r="D20" s="215"/>
      <c r="E20" s="216"/>
      <c r="F20" s="81"/>
      <c r="G20" s="67"/>
      <c r="H20" s="72"/>
      <c r="I20" s="73"/>
      <c r="J20" s="73"/>
      <c r="K20" s="73"/>
      <c r="L20" s="73"/>
      <c r="M20" s="73"/>
      <c r="N20" s="73"/>
      <c r="O20" s="73"/>
      <c r="P20" s="73"/>
      <c r="Q20" s="73"/>
      <c r="R20" s="74"/>
      <c r="S20" s="72"/>
      <c r="T20" s="221"/>
      <c r="U20" s="221"/>
      <c r="V20" s="221"/>
      <c r="W20" s="221"/>
      <c r="X20" s="222"/>
      <c r="Y20" s="67"/>
      <c r="Z20" s="67"/>
      <c r="AA20" s="67"/>
      <c r="AB20" s="59"/>
      <c r="AC20" s="168"/>
      <c r="AD20" s="86"/>
      <c r="AE20" s="59"/>
      <c r="AF20" s="217"/>
      <c r="AG20" s="218"/>
      <c r="AH20" s="67"/>
      <c r="AI20" s="86"/>
      <c r="AJ20" s="86"/>
      <c r="AK20" s="86"/>
      <c r="AL20" s="86"/>
      <c r="AM20" s="86"/>
      <c r="AN20" s="86"/>
      <c r="AO20" s="86"/>
      <c r="AP20" s="86"/>
      <c r="AQ20" s="86"/>
      <c r="AR20" s="86"/>
      <c r="AS20" s="86"/>
      <c r="AT20" s="86"/>
      <c r="AU20" s="86"/>
      <c r="AV20" s="86"/>
      <c r="AW20" s="64"/>
      <c r="AX20" s="64"/>
      <c r="AY20" s="64"/>
      <c r="AZ20" s="64"/>
      <c r="BA20" s="64"/>
      <c r="BB20" s="64"/>
      <c r="BC20" s="64"/>
      <c r="BD20" s="64"/>
      <c r="BE20" s="64"/>
      <c r="BF20" s="64"/>
      <c r="BG20" s="64"/>
      <c r="BH20" s="64"/>
      <c r="BI20" s="64"/>
      <c r="BJ20" s="64"/>
      <c r="BK20" s="64"/>
      <c r="BL20" s="64"/>
      <c r="BM20" s="108"/>
      <c r="BN20" s="108"/>
      <c r="BO20" s="108"/>
      <c r="BP20" s="64"/>
      <c r="BQ20" s="64"/>
      <c r="BR20" s="64"/>
      <c r="BS20" s="64"/>
      <c r="BT20" s="64"/>
      <c r="BU20" s="64"/>
      <c r="BV20" s="64"/>
      <c r="BW20" s="64"/>
      <c r="BX20" s="64"/>
      <c r="BY20" s="64"/>
      <c r="BZ20" s="64"/>
      <c r="CA20" s="64"/>
      <c r="CB20" s="64"/>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64"/>
      <c r="DA20" s="64"/>
      <c r="DB20" s="64"/>
      <c r="DC20" s="64"/>
      <c r="DD20" s="64"/>
      <c r="DE20" s="64"/>
      <c r="DF20" s="64"/>
      <c r="DG20" s="64"/>
      <c r="DH20" s="64"/>
      <c r="DI20" s="64"/>
      <c r="DJ20" s="64"/>
      <c r="DK20" s="59"/>
      <c r="HX20" s="111"/>
      <c r="HY20" s="111"/>
      <c r="HZ20" s="111"/>
      <c r="IA20" s="111"/>
      <c r="IB20" s="111"/>
      <c r="IC20" s="111"/>
      <c r="ID20" s="111"/>
      <c r="IE20" s="111"/>
      <c r="IF20" s="111"/>
      <c r="IG20" s="111"/>
      <c r="IH20" s="111"/>
      <c r="II20" s="111"/>
      <c r="IJ20" s="111"/>
      <c r="IK20" s="111"/>
      <c r="IL20" s="111"/>
      <c r="IM20" s="111"/>
      <c r="IN20" s="111"/>
      <c r="IO20" s="112"/>
      <c r="IP20" s="112"/>
      <c r="IQ20" s="112"/>
    </row>
    <row r="21" spans="1:251" ht="9.75" customHeight="1" thickBot="1">
      <c r="A21" s="59"/>
      <c r="B21" s="81"/>
      <c r="C21" s="91"/>
      <c r="D21" s="67"/>
      <c r="E21" s="79"/>
      <c r="F21" s="82"/>
      <c r="G21" s="67"/>
      <c r="H21" s="75"/>
      <c r="I21" s="76"/>
      <c r="J21" s="76"/>
      <c r="K21" s="76"/>
      <c r="L21" s="76"/>
      <c r="M21" s="76"/>
      <c r="N21" s="76"/>
      <c r="O21" s="76"/>
      <c r="P21" s="76"/>
      <c r="Q21" s="76"/>
      <c r="R21" s="77"/>
      <c r="S21" s="75"/>
      <c r="T21" s="223"/>
      <c r="U21" s="223"/>
      <c r="V21" s="223"/>
      <c r="W21" s="223"/>
      <c r="X21" s="224"/>
      <c r="Y21" s="67"/>
      <c r="Z21" s="67"/>
      <c r="AA21" s="67"/>
      <c r="AB21" s="59"/>
      <c r="AC21" s="168"/>
      <c r="AD21" s="86"/>
      <c r="AE21" s="59"/>
      <c r="AF21" s="217"/>
      <c r="AG21" s="218"/>
      <c r="AH21" s="79"/>
      <c r="AI21" s="87"/>
      <c r="AJ21" s="87"/>
      <c r="AK21" s="87"/>
      <c r="AL21" s="87"/>
      <c r="AM21" s="87"/>
      <c r="AN21" s="86"/>
      <c r="AO21" s="86"/>
      <c r="AP21" s="86"/>
      <c r="AQ21" s="86"/>
      <c r="AR21" s="86"/>
      <c r="AS21" s="86"/>
      <c r="AT21" s="86"/>
      <c r="AU21" s="86"/>
      <c r="AV21" s="86"/>
      <c r="AW21" s="64"/>
      <c r="AX21" s="64"/>
      <c r="AY21" s="64"/>
      <c r="AZ21" s="64"/>
      <c r="BA21" s="64"/>
      <c r="BB21" s="64"/>
      <c r="BC21" s="64"/>
      <c r="BD21" s="64"/>
      <c r="BE21" s="64"/>
      <c r="BF21" s="64"/>
      <c r="BG21" s="64"/>
      <c r="BH21" s="64"/>
      <c r="BI21" s="64"/>
      <c r="BJ21" s="64"/>
      <c r="BK21" s="64"/>
      <c r="BL21" s="64"/>
      <c r="BM21" s="108"/>
      <c r="BN21" s="108"/>
      <c r="BO21" s="108"/>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59"/>
      <c r="HX21" s="111"/>
      <c r="HY21" s="111"/>
      <c r="HZ21" s="111"/>
      <c r="IA21" s="111"/>
      <c r="IB21" s="111"/>
      <c r="IC21" s="111"/>
      <c r="ID21" s="111"/>
      <c r="IE21" s="111"/>
      <c r="IF21" s="111"/>
      <c r="IG21" s="111"/>
      <c r="IH21" s="111"/>
      <c r="II21" s="111"/>
      <c r="IJ21" s="111"/>
      <c r="IK21" s="111"/>
      <c r="IL21" s="111"/>
      <c r="IM21" s="111"/>
      <c r="IN21" s="111"/>
      <c r="IO21" s="112"/>
      <c r="IP21" s="112"/>
      <c r="IQ21" s="112"/>
    </row>
    <row r="22" spans="1:251" ht="5.25" customHeight="1" thickTop="1">
      <c r="A22" s="59"/>
      <c r="B22" s="81"/>
      <c r="C22" s="91"/>
      <c r="D22" s="67"/>
      <c r="E22" s="67"/>
      <c r="F22" s="67"/>
      <c r="G22" s="67"/>
      <c r="H22" s="67"/>
      <c r="I22" s="67"/>
      <c r="J22" s="67"/>
      <c r="K22" s="67"/>
      <c r="L22" s="67"/>
      <c r="M22" s="67"/>
      <c r="N22" s="67"/>
      <c r="O22" s="67"/>
      <c r="P22" s="67"/>
      <c r="Q22" s="67"/>
      <c r="R22" s="67"/>
      <c r="S22" s="67"/>
      <c r="T22" s="67"/>
      <c r="U22" s="67"/>
      <c r="V22" s="67"/>
      <c r="W22" s="67"/>
      <c r="X22" s="67"/>
      <c r="Y22" s="67"/>
      <c r="Z22" s="121"/>
      <c r="AA22" s="122"/>
      <c r="AB22" s="122"/>
      <c r="AC22" s="169"/>
      <c r="AD22" s="166"/>
      <c r="AE22" s="122"/>
      <c r="AF22" s="122"/>
      <c r="AG22" s="122"/>
      <c r="AH22" s="122"/>
      <c r="AI22" s="122"/>
      <c r="AJ22" s="122"/>
      <c r="AK22" s="122"/>
      <c r="AL22" s="121"/>
      <c r="AM22" s="59"/>
      <c r="AN22" s="59"/>
      <c r="AO22" s="122"/>
      <c r="AP22" s="122"/>
      <c r="AQ22" s="122"/>
      <c r="AR22" s="122"/>
      <c r="AS22" s="122"/>
      <c r="AT22" s="122"/>
      <c r="AU22" s="166"/>
      <c r="AV22" s="166"/>
      <c r="AW22" s="124"/>
      <c r="AX22" s="12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59"/>
      <c r="CK22" s="64"/>
      <c r="CL22" s="64"/>
      <c r="CM22" s="64"/>
      <c r="CN22" s="64"/>
      <c r="CO22" s="64"/>
      <c r="CP22" s="64"/>
      <c r="CQ22" s="64"/>
      <c r="CR22" s="64"/>
      <c r="CS22" s="64"/>
      <c r="CT22" s="64"/>
      <c r="CU22" s="64"/>
      <c r="CV22" s="64"/>
      <c r="CW22" s="64"/>
      <c r="CX22" s="64"/>
      <c r="CY22" s="64"/>
      <c r="CZ22" s="64"/>
      <c r="DA22" s="59"/>
      <c r="DB22" s="59"/>
      <c r="DC22" s="59"/>
      <c r="DD22" s="59"/>
      <c r="DE22" s="59"/>
      <c r="DF22" s="59"/>
      <c r="DG22" s="59"/>
      <c r="DH22" s="59"/>
      <c r="DI22" s="59"/>
      <c r="DJ22" s="59"/>
      <c r="DK22" s="59"/>
      <c r="HX22" s="111"/>
      <c r="HY22" s="111"/>
      <c r="HZ22" s="111"/>
      <c r="IA22" s="111"/>
      <c r="IB22" s="111"/>
      <c r="IC22" s="111"/>
      <c r="ID22" s="111"/>
      <c r="IE22" s="111"/>
      <c r="IF22" s="111"/>
      <c r="IG22" s="111"/>
      <c r="IH22" s="111"/>
      <c r="II22" s="111"/>
      <c r="IJ22" s="111"/>
      <c r="IK22" s="111"/>
      <c r="IL22" s="111"/>
      <c r="IM22" s="111"/>
      <c r="IN22" s="111"/>
      <c r="IO22" s="112"/>
      <c r="IP22" s="112"/>
      <c r="IQ22" s="112"/>
    </row>
    <row r="23" spans="1:251" ht="11.25" customHeight="1">
      <c r="A23" s="59"/>
      <c r="B23" s="81"/>
      <c r="C23" s="91"/>
      <c r="D23" s="67"/>
      <c r="E23" s="67"/>
      <c r="F23" s="67"/>
      <c r="G23" s="67"/>
      <c r="H23" s="81"/>
      <c r="I23" s="67"/>
      <c r="J23" s="67"/>
      <c r="K23" s="67"/>
      <c r="L23" s="67"/>
      <c r="M23" s="67"/>
      <c r="N23" s="67"/>
      <c r="O23" s="67"/>
      <c r="P23" s="67"/>
      <c r="Q23" s="67"/>
      <c r="R23" s="67"/>
      <c r="S23" s="81"/>
      <c r="T23" s="67"/>
      <c r="U23" s="67"/>
      <c r="V23" s="67"/>
      <c r="W23" s="67"/>
      <c r="X23" s="83"/>
      <c r="Y23" s="67"/>
      <c r="Z23" s="59"/>
      <c r="AA23" s="122"/>
      <c r="AB23" s="122"/>
      <c r="AC23" s="169"/>
      <c r="AD23" s="166"/>
      <c r="AE23" s="252" t="s">
        <v>51</v>
      </c>
      <c r="AF23" s="252"/>
      <c r="AG23" s="252"/>
      <c r="AH23" s="252"/>
      <c r="AI23" s="252"/>
      <c r="AJ23" s="252"/>
      <c r="AK23" s="252"/>
      <c r="AL23" s="252"/>
      <c r="AM23" s="254">
        <f>T9*10</f>
        <v>1000</v>
      </c>
      <c r="AN23" s="254"/>
      <c r="AO23" s="254"/>
      <c r="AP23" s="254"/>
      <c r="AQ23" s="254"/>
      <c r="AR23" s="254"/>
      <c r="AS23" s="254"/>
      <c r="AT23" s="254"/>
      <c r="AU23" s="166"/>
      <c r="AV23" s="166"/>
      <c r="AW23" s="124"/>
      <c r="AX23" s="124"/>
      <c r="AY23" s="64"/>
      <c r="AZ23" s="64"/>
      <c r="BA23" s="64"/>
      <c r="BB23" s="64"/>
      <c r="BC23" s="64"/>
      <c r="BD23" s="64"/>
      <c r="BE23" s="59"/>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59"/>
      <c r="CK23" s="64"/>
      <c r="CL23" s="64"/>
      <c r="CM23" s="64"/>
      <c r="CN23" s="64"/>
      <c r="CO23" s="64"/>
      <c r="CP23" s="64"/>
      <c r="CQ23" s="64"/>
      <c r="CR23" s="64"/>
      <c r="CS23" s="64"/>
      <c r="CT23" s="64"/>
      <c r="CU23" s="64"/>
      <c r="CV23" s="64"/>
      <c r="CW23" s="64"/>
      <c r="CX23" s="64"/>
      <c r="CY23" s="64"/>
      <c r="CZ23" s="64"/>
      <c r="DA23" s="59"/>
      <c r="DB23" s="59"/>
      <c r="DC23" s="59"/>
      <c r="DD23" s="59"/>
      <c r="DE23" s="59"/>
      <c r="DF23" s="59"/>
      <c r="DG23" s="59"/>
      <c r="DH23" s="59"/>
      <c r="DI23" s="59"/>
      <c r="DJ23" s="59"/>
      <c r="DK23" s="59"/>
      <c r="HX23" s="111"/>
      <c r="HY23" s="111"/>
      <c r="HZ23" s="111"/>
      <c r="IA23" s="111"/>
      <c r="IB23" s="111"/>
      <c r="IC23" s="111"/>
      <c r="ID23" s="111"/>
      <c r="IE23" s="111"/>
      <c r="IF23" s="111"/>
      <c r="IG23" s="111"/>
      <c r="IH23" s="111"/>
      <c r="II23" s="111"/>
      <c r="IJ23" s="111"/>
      <c r="IK23" s="111"/>
      <c r="IL23" s="111"/>
      <c r="IM23" s="111"/>
      <c r="IN23" s="111"/>
      <c r="IO23" s="112"/>
      <c r="IP23" s="112"/>
      <c r="IQ23" s="112"/>
    </row>
    <row r="24" spans="1:251" ht="9.75" customHeight="1">
      <c r="A24" s="59"/>
      <c r="B24" s="81"/>
      <c r="C24" s="91"/>
      <c r="D24" s="67"/>
      <c r="E24" s="67"/>
      <c r="F24" s="67"/>
      <c r="G24" s="67"/>
      <c r="H24" s="80"/>
      <c r="I24" s="78"/>
      <c r="J24" s="250">
        <f>DC26+DD26-DB26</f>
        <v>150</v>
      </c>
      <c r="K24" s="250"/>
      <c r="L24" s="250"/>
      <c r="M24" s="250"/>
      <c r="N24" s="250"/>
      <c r="O24" s="250"/>
      <c r="P24" s="250"/>
      <c r="Q24" s="250"/>
      <c r="R24" s="78"/>
      <c r="S24" s="80"/>
      <c r="T24" s="78"/>
      <c r="U24" s="78"/>
      <c r="V24" s="78"/>
      <c r="W24" s="78"/>
      <c r="X24" s="84"/>
      <c r="Y24" s="67"/>
      <c r="Z24" s="122"/>
      <c r="AA24" s="122"/>
      <c r="AB24" s="122"/>
      <c r="AC24" s="169"/>
      <c r="AD24" s="166"/>
      <c r="AE24" s="252"/>
      <c r="AF24" s="252"/>
      <c r="AG24" s="252"/>
      <c r="AH24" s="252"/>
      <c r="AI24" s="252"/>
      <c r="AJ24" s="252"/>
      <c r="AK24" s="252"/>
      <c r="AL24" s="252"/>
      <c r="AM24" s="254"/>
      <c r="AN24" s="254"/>
      <c r="AO24" s="254"/>
      <c r="AP24" s="254"/>
      <c r="AQ24" s="254"/>
      <c r="AR24" s="254"/>
      <c r="AS24" s="254"/>
      <c r="AT24" s="254"/>
      <c r="AU24" s="166"/>
      <c r="AV24" s="166"/>
      <c r="AW24" s="124"/>
      <c r="AX24" s="124"/>
      <c r="AY24" s="64"/>
      <c r="AZ24" s="64"/>
      <c r="BA24" s="64"/>
      <c r="BB24" s="64"/>
      <c r="BC24" s="64"/>
      <c r="BD24" s="64"/>
      <c r="BE24" s="59"/>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59"/>
      <c r="DB24" s="59"/>
      <c r="DC24" s="59"/>
      <c r="DD24" s="59"/>
      <c r="DE24" s="59"/>
      <c r="DF24" s="59"/>
      <c r="DG24" s="59"/>
      <c r="DH24" s="59"/>
      <c r="DI24" s="59"/>
      <c r="DJ24" s="59"/>
      <c r="DK24" s="59"/>
      <c r="HX24" s="111"/>
      <c r="HY24" s="111"/>
      <c r="HZ24" s="111"/>
      <c r="IA24" s="111"/>
      <c r="IB24" s="111"/>
      <c r="IC24" s="111"/>
      <c r="ID24" s="111"/>
      <c r="IE24" s="111"/>
      <c r="IF24" s="111"/>
      <c r="IG24" s="111"/>
      <c r="IH24" s="111"/>
      <c r="II24" s="111"/>
      <c r="IJ24" s="111"/>
      <c r="IK24" s="111"/>
      <c r="IL24" s="111"/>
      <c r="IM24" s="111"/>
      <c r="IN24" s="111"/>
      <c r="IO24" s="112"/>
      <c r="IP24" s="112"/>
      <c r="IQ24" s="112"/>
    </row>
    <row r="25" spans="1:251" ht="6" customHeight="1">
      <c r="A25" s="59"/>
      <c r="B25" s="81"/>
      <c r="C25" s="93"/>
      <c r="D25" s="79"/>
      <c r="E25" s="79"/>
      <c r="F25" s="79"/>
      <c r="G25" s="79"/>
      <c r="H25" s="79"/>
      <c r="I25" s="79"/>
      <c r="J25" s="251"/>
      <c r="K25" s="251"/>
      <c r="L25" s="251"/>
      <c r="M25" s="251"/>
      <c r="N25" s="251"/>
      <c r="O25" s="251"/>
      <c r="P25" s="251"/>
      <c r="Q25" s="251"/>
      <c r="R25" s="79"/>
      <c r="S25" s="79"/>
      <c r="T25" s="79"/>
      <c r="U25" s="79"/>
      <c r="V25" s="79"/>
      <c r="W25" s="79"/>
      <c r="X25" s="79"/>
      <c r="Y25" s="79"/>
      <c r="Z25" s="164"/>
      <c r="AA25" s="164"/>
      <c r="AB25" s="164"/>
      <c r="AC25" s="169"/>
      <c r="AD25" s="167"/>
      <c r="AE25" s="164"/>
      <c r="AF25" s="164"/>
      <c r="AG25" s="164"/>
      <c r="AH25" s="165"/>
      <c r="AI25" s="165"/>
      <c r="AJ25" s="165"/>
      <c r="AK25" s="165"/>
      <c r="AL25" s="165"/>
      <c r="AM25" s="164"/>
      <c r="AN25" s="164"/>
      <c r="AO25" s="164"/>
      <c r="AP25" s="164"/>
      <c r="AQ25" s="164"/>
      <c r="AR25" s="164"/>
      <c r="AS25" s="164"/>
      <c r="AT25" s="164"/>
      <c r="AU25" s="167"/>
      <c r="AV25" s="166"/>
      <c r="AW25" s="124"/>
      <c r="AX25" s="124"/>
      <c r="AY25" s="64"/>
      <c r="AZ25" s="64"/>
      <c r="BA25" s="64"/>
      <c r="BB25" s="64"/>
      <c r="BC25" s="64"/>
      <c r="BD25" s="64"/>
      <c r="BE25" s="59"/>
      <c r="BF25" s="64"/>
      <c r="BG25" s="64"/>
      <c r="BH25" s="64"/>
      <c r="BI25" s="64"/>
      <c r="BJ25" s="64"/>
      <c r="BK25" s="64"/>
      <c r="BL25" s="64"/>
      <c r="BM25" s="64"/>
      <c r="BN25" s="64"/>
      <c r="BO25" s="64"/>
      <c r="BP25" s="64"/>
      <c r="BQ25" s="64"/>
      <c r="BR25" s="64"/>
      <c r="BS25" s="64"/>
      <c r="BT25" s="64"/>
      <c r="BU25" s="64"/>
      <c r="BV25" s="64"/>
      <c r="BW25" s="64"/>
      <c r="BX25" s="64"/>
      <c r="BY25" s="64"/>
      <c r="BZ25" s="64"/>
      <c r="CA25" s="64"/>
      <c r="CB25" s="64"/>
      <c r="CC25" s="64"/>
      <c r="CD25" s="64"/>
      <c r="CE25" s="64"/>
      <c r="CF25" s="64"/>
      <c r="CG25" s="64"/>
      <c r="CH25" s="64"/>
      <c r="CI25" s="64"/>
      <c r="CJ25" s="64"/>
      <c r="CK25" s="64"/>
      <c r="CL25" s="64"/>
      <c r="CM25" s="64"/>
      <c r="CN25" s="64"/>
      <c r="CO25" s="64"/>
      <c r="CP25" s="64"/>
      <c r="CQ25" s="64"/>
      <c r="CR25" s="64"/>
      <c r="CS25" s="64"/>
      <c r="CT25" s="64"/>
      <c r="CU25" s="64"/>
      <c r="CV25" s="64"/>
      <c r="CW25" s="64"/>
      <c r="CX25" s="64"/>
      <c r="CY25" s="64"/>
      <c r="CZ25" s="64"/>
      <c r="DA25" s="59"/>
      <c r="DB25" s="59"/>
      <c r="DC25" s="59"/>
      <c r="DD25" s="59"/>
      <c r="DE25" s="59"/>
      <c r="DF25" s="59"/>
      <c r="DG25" s="59"/>
      <c r="DH25" s="59"/>
      <c r="DI25" s="59"/>
      <c r="DJ25" s="59"/>
      <c r="DK25" s="59"/>
      <c r="HX25" s="111"/>
      <c r="HY25" s="111"/>
      <c r="HZ25" s="111"/>
      <c r="IA25" s="111"/>
      <c r="IB25" s="111"/>
      <c r="IC25" s="111"/>
      <c r="ID25" s="111"/>
      <c r="IE25" s="111"/>
      <c r="IF25" s="111"/>
      <c r="IG25" s="111"/>
      <c r="IH25" s="111"/>
      <c r="II25" s="111"/>
      <c r="IJ25" s="111"/>
      <c r="IK25" s="111"/>
      <c r="IL25" s="111"/>
      <c r="IM25" s="111"/>
      <c r="IN25" s="111"/>
      <c r="IO25" s="112"/>
      <c r="IP25" s="112"/>
      <c r="IQ25" s="112"/>
    </row>
    <row r="26" spans="1:251" ht="12" customHeight="1" thickBot="1">
      <c r="A26" s="59"/>
      <c r="B26" s="81"/>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86"/>
      <c r="AF26" s="86"/>
      <c r="AG26" s="86"/>
      <c r="AH26" s="86"/>
      <c r="AI26" s="86"/>
      <c r="AJ26" s="86"/>
      <c r="AK26" s="86"/>
      <c r="AL26" s="86"/>
      <c r="AM26" s="86"/>
      <c r="AN26" s="86"/>
      <c r="AO26" s="86"/>
      <c r="AP26" s="86"/>
      <c r="AQ26" s="86"/>
      <c r="AR26" s="86"/>
      <c r="AS26" s="86"/>
      <c r="AT26" s="86"/>
      <c r="AU26" s="96"/>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4"/>
      <c r="CK26" s="64"/>
      <c r="CL26" s="64"/>
      <c r="CM26" s="64"/>
      <c r="CN26" s="64"/>
      <c r="CO26" s="64"/>
      <c r="CP26" s="64"/>
      <c r="CQ26" s="64"/>
      <c r="CR26" s="64"/>
      <c r="CS26" s="129"/>
      <c r="CT26" s="129"/>
      <c r="CU26" s="129"/>
      <c r="CV26" s="129"/>
      <c r="CW26" s="129"/>
      <c r="CX26" s="129"/>
      <c r="CY26" s="129"/>
      <c r="CZ26" s="129"/>
      <c r="DA26" s="130"/>
      <c r="DB26" s="131">
        <f>MIN(DC26:DD26)</f>
        <v>100</v>
      </c>
      <c r="DC26" s="131">
        <f>DB36</f>
        <v>150</v>
      </c>
      <c r="DD26" s="132">
        <f>CZ36</f>
        <v>100</v>
      </c>
      <c r="DE26" s="130"/>
      <c r="DF26" s="59"/>
      <c r="DG26" s="59"/>
      <c r="DH26" s="59"/>
      <c r="DI26" s="59"/>
      <c r="DJ26" s="59"/>
      <c r="DK26" s="59"/>
      <c r="HX26" s="111"/>
      <c r="HY26" s="111"/>
      <c r="HZ26" s="111"/>
      <c r="IA26" s="111"/>
      <c r="IB26" s="111"/>
      <c r="IC26" s="111"/>
      <c r="ID26" s="111"/>
      <c r="IE26" s="111"/>
      <c r="IF26" s="111"/>
      <c r="IG26" s="111"/>
      <c r="IH26" s="111"/>
      <c r="II26" s="111"/>
      <c r="IJ26" s="111"/>
      <c r="IK26" s="111"/>
      <c r="IL26" s="111"/>
      <c r="IM26" s="111"/>
      <c r="IN26" s="111"/>
      <c r="IO26" s="112"/>
      <c r="IP26" s="112"/>
      <c r="IQ26" s="112"/>
    </row>
    <row r="27" spans="1:251" ht="3.75" customHeight="1">
      <c r="A27" s="59"/>
      <c r="B27" s="81"/>
      <c r="C27" s="89"/>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110"/>
      <c r="AF27" s="110"/>
      <c r="AG27" s="110"/>
      <c r="AH27" s="110"/>
      <c r="AI27" s="110"/>
      <c r="AJ27" s="110"/>
      <c r="AK27" s="110"/>
      <c r="AL27" s="110"/>
      <c r="AM27" s="110"/>
      <c r="AN27" s="110"/>
      <c r="AO27" s="110"/>
      <c r="AP27" s="110"/>
      <c r="AQ27" s="110"/>
      <c r="AR27" s="110"/>
      <c r="AS27" s="110"/>
      <c r="AT27" s="101"/>
      <c r="AU27" s="96"/>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64"/>
      <c r="CM27" s="64"/>
      <c r="CN27" s="64"/>
      <c r="CO27" s="64"/>
      <c r="CP27" s="64"/>
      <c r="CQ27" s="64"/>
      <c r="CR27" s="64"/>
      <c r="CS27" s="129"/>
      <c r="CT27" s="129"/>
      <c r="CU27" s="129"/>
      <c r="CV27" s="129"/>
      <c r="CW27" s="129"/>
      <c r="CX27" s="129"/>
      <c r="CY27" s="129"/>
      <c r="CZ27" s="129"/>
      <c r="DA27" s="130"/>
      <c r="DB27" s="130"/>
      <c r="DC27" s="130"/>
      <c r="DD27" s="130"/>
      <c r="DE27" s="130"/>
      <c r="DF27" s="59"/>
      <c r="DG27" s="59"/>
      <c r="DH27" s="59"/>
      <c r="DI27" s="59"/>
      <c r="DJ27" s="59"/>
      <c r="DK27" s="59"/>
      <c r="HX27" s="111"/>
      <c r="HY27" s="111"/>
      <c r="HZ27" s="111"/>
      <c r="IA27" s="111"/>
      <c r="IB27" s="111"/>
      <c r="IC27" s="111"/>
      <c r="ID27" s="111"/>
      <c r="IE27" s="111"/>
      <c r="IF27" s="111"/>
      <c r="IG27" s="111"/>
      <c r="IH27" s="111"/>
      <c r="II27" s="111"/>
      <c r="IJ27" s="111"/>
      <c r="IK27" s="111"/>
      <c r="IL27" s="111"/>
      <c r="IM27" s="111"/>
      <c r="IN27" s="111"/>
      <c r="IO27" s="112"/>
      <c r="IP27" s="112"/>
      <c r="IQ27" s="112"/>
    </row>
    <row r="28" spans="1:251" ht="12.75" customHeight="1">
      <c r="A28" s="59"/>
      <c r="B28" s="81"/>
      <c r="C28" s="91"/>
      <c r="D28" s="187" t="s">
        <v>34</v>
      </c>
      <c r="E28" s="187"/>
      <c r="F28" s="187"/>
      <c r="G28" s="187"/>
      <c r="H28" s="187"/>
      <c r="I28" s="187"/>
      <c r="J28" s="187"/>
      <c r="K28" s="187"/>
      <c r="L28" s="187"/>
      <c r="M28" s="187"/>
      <c r="N28" s="187"/>
      <c r="O28" s="187"/>
      <c r="P28" s="187"/>
      <c r="Q28" s="187"/>
      <c r="R28" s="187"/>
      <c r="S28" s="187"/>
      <c r="T28" s="188"/>
      <c r="U28" s="207">
        <f>(0.625*AF29*T9)*1000/1000000</f>
        <v>0.03472222222222222</v>
      </c>
      <c r="V28" s="208"/>
      <c r="W28" s="208"/>
      <c r="X28" s="208"/>
      <c r="Y28" s="208"/>
      <c r="Z28" s="205" t="s">
        <v>39</v>
      </c>
      <c r="AA28" s="205"/>
      <c r="AB28" s="205"/>
      <c r="AC28" s="205"/>
      <c r="AD28" s="206"/>
      <c r="AE28" s="86"/>
      <c r="AF28" s="190" t="s">
        <v>38</v>
      </c>
      <c r="AG28" s="190"/>
      <c r="AH28" s="190"/>
      <c r="AI28" s="190"/>
      <c r="AJ28" s="190"/>
      <c r="AK28" s="190"/>
      <c r="AL28" s="190"/>
      <c r="AM28" s="190"/>
      <c r="AN28" s="190"/>
      <c r="AO28" s="190"/>
      <c r="AP28" s="190"/>
      <c r="AQ28" s="190"/>
      <c r="AR28" s="190"/>
      <c r="AS28" s="190"/>
      <c r="AT28" s="92"/>
      <c r="AU28" s="96"/>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129"/>
      <c r="CT28" s="129"/>
      <c r="CU28" s="129"/>
      <c r="CV28" s="129"/>
      <c r="CW28" s="129"/>
      <c r="CX28" s="129"/>
      <c r="CY28" s="129"/>
      <c r="CZ28" s="129"/>
      <c r="DA28" s="130"/>
      <c r="DB28" s="130"/>
      <c r="DC28" s="130"/>
      <c r="DD28" s="130"/>
      <c r="DE28" s="130"/>
      <c r="DF28" s="59"/>
      <c r="DG28" s="59"/>
      <c r="DH28" s="59"/>
      <c r="DI28" s="59"/>
      <c r="DJ28" s="59"/>
      <c r="DK28" s="59"/>
      <c r="HX28" s="111"/>
      <c r="HY28" s="111"/>
      <c r="HZ28" s="111"/>
      <c r="IA28" s="111"/>
      <c r="IB28" s="111"/>
      <c r="IC28" s="111"/>
      <c r="ID28" s="111"/>
      <c r="IE28" s="111"/>
      <c r="IF28" s="111"/>
      <c r="IG28" s="111"/>
      <c r="IH28" s="111"/>
      <c r="II28" s="111"/>
      <c r="IJ28" s="111"/>
      <c r="IK28" s="111"/>
      <c r="IL28" s="111"/>
      <c r="IM28" s="111"/>
      <c r="IN28" s="111"/>
      <c r="IO28" s="112"/>
      <c r="IP28" s="112"/>
      <c r="IQ28" s="112"/>
    </row>
    <row r="29" spans="1:251" ht="12.75" customHeight="1">
      <c r="A29" s="59"/>
      <c r="B29" s="81"/>
      <c r="C29" s="91"/>
      <c r="D29" s="199" t="s">
        <v>35</v>
      </c>
      <c r="E29" s="199"/>
      <c r="F29" s="199"/>
      <c r="G29" s="199"/>
      <c r="H29" s="199"/>
      <c r="I29" s="199"/>
      <c r="J29" s="199"/>
      <c r="K29" s="199"/>
      <c r="L29" s="199"/>
      <c r="M29" s="199"/>
      <c r="N29" s="199"/>
      <c r="O29" s="199"/>
      <c r="P29" s="199"/>
      <c r="Q29" s="199"/>
      <c r="R29" s="199"/>
      <c r="S29" s="199"/>
      <c r="T29" s="200"/>
      <c r="U29" s="201">
        <v>0.15</v>
      </c>
      <c r="V29" s="202"/>
      <c r="W29" s="202"/>
      <c r="X29" s="202"/>
      <c r="Y29" s="202"/>
      <c r="Z29" s="195" t="s">
        <v>48</v>
      </c>
      <c r="AA29" s="195"/>
      <c r="AB29" s="195"/>
      <c r="AC29" s="195"/>
      <c r="AD29" s="196"/>
      <c r="AE29" s="86"/>
      <c r="AF29" s="183">
        <f>AJ5/AF32/3600</f>
        <v>0.5555555555555556</v>
      </c>
      <c r="AG29" s="184"/>
      <c r="AH29" s="184"/>
      <c r="AI29" s="184"/>
      <c r="AJ29" s="184"/>
      <c r="AK29" s="184"/>
      <c r="AL29" s="184"/>
      <c r="AM29" s="174" t="s">
        <v>44</v>
      </c>
      <c r="AN29" s="175"/>
      <c r="AO29" s="175"/>
      <c r="AP29" s="175"/>
      <c r="AQ29" s="175"/>
      <c r="AR29" s="175"/>
      <c r="AS29" s="176"/>
      <c r="AT29" s="92"/>
      <c r="AU29" s="96"/>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129"/>
      <c r="CT29" s="129"/>
      <c r="CU29" s="129"/>
      <c r="CV29" s="129"/>
      <c r="CW29" s="129"/>
      <c r="CX29" s="129"/>
      <c r="CY29" s="129"/>
      <c r="CZ29" s="129"/>
      <c r="DA29" s="130"/>
      <c r="DB29" s="130"/>
      <c r="DC29" s="130"/>
      <c r="DD29" s="130"/>
      <c r="DE29" s="130"/>
      <c r="DF29" s="59"/>
      <c r="DG29" s="59"/>
      <c r="DH29" s="59"/>
      <c r="DI29" s="59"/>
      <c r="DJ29" s="59"/>
      <c r="DK29" s="59"/>
      <c r="HX29" s="111"/>
      <c r="HY29" s="111"/>
      <c r="HZ29" s="111"/>
      <c r="IA29" s="111"/>
      <c r="IB29" s="111"/>
      <c r="IC29" s="111"/>
      <c r="ID29" s="111"/>
      <c r="IE29" s="111"/>
      <c r="IF29" s="111"/>
      <c r="IG29" s="111"/>
      <c r="IH29" s="111"/>
      <c r="II29" s="111"/>
      <c r="IJ29" s="111"/>
      <c r="IK29" s="111"/>
      <c r="IL29" s="111"/>
      <c r="IM29" s="111"/>
      <c r="IN29" s="111"/>
      <c r="IO29" s="112"/>
      <c r="IP29" s="112"/>
      <c r="IQ29" s="112"/>
    </row>
    <row r="30" spans="1:251" ht="12.75" customHeight="1" thickBot="1">
      <c r="A30" s="59"/>
      <c r="B30" s="81"/>
      <c r="C30" s="91"/>
      <c r="D30" s="199" t="s">
        <v>49</v>
      </c>
      <c r="E30" s="199"/>
      <c r="F30" s="199"/>
      <c r="G30" s="199"/>
      <c r="H30" s="199"/>
      <c r="I30" s="199"/>
      <c r="J30" s="199"/>
      <c r="K30" s="199"/>
      <c r="L30" s="199"/>
      <c r="M30" s="199"/>
      <c r="N30" s="199"/>
      <c r="O30" s="199"/>
      <c r="P30" s="199"/>
      <c r="Q30" s="199"/>
      <c r="R30" s="199"/>
      <c r="S30" s="199"/>
      <c r="T30" s="200"/>
      <c r="U30" s="193">
        <f>(1/(SUM(1.14,LOG(T9/U29/10))))^2</f>
        <v>0.1138335670368089</v>
      </c>
      <c r="V30" s="194"/>
      <c r="W30" s="194"/>
      <c r="X30" s="194"/>
      <c r="Y30" s="194"/>
      <c r="Z30" s="195" t="s">
        <v>39</v>
      </c>
      <c r="AA30" s="195"/>
      <c r="AB30" s="195"/>
      <c r="AC30" s="195"/>
      <c r="AD30" s="196"/>
      <c r="AE30" s="86"/>
      <c r="AF30" s="185"/>
      <c r="AG30" s="186"/>
      <c r="AH30" s="186"/>
      <c r="AI30" s="186"/>
      <c r="AJ30" s="186"/>
      <c r="AK30" s="186"/>
      <c r="AL30" s="186"/>
      <c r="AM30" s="177"/>
      <c r="AN30" s="177"/>
      <c r="AO30" s="177"/>
      <c r="AP30" s="177"/>
      <c r="AQ30" s="177"/>
      <c r="AR30" s="177"/>
      <c r="AS30" s="178"/>
      <c r="AT30" s="92"/>
      <c r="AU30" s="96"/>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129"/>
      <c r="CT30" s="129"/>
      <c r="CU30" s="129"/>
      <c r="CV30" s="129"/>
      <c r="CW30" s="129"/>
      <c r="CX30" s="129"/>
      <c r="CY30" s="129"/>
      <c r="CZ30" s="129"/>
      <c r="DA30" s="244">
        <f>CZ36/DB36</f>
        <v>0.6666666666666666</v>
      </c>
      <c r="DB30" s="244"/>
      <c r="DC30" s="244"/>
      <c r="DD30" s="244"/>
      <c r="DE30" s="244"/>
      <c r="DF30" s="59"/>
      <c r="DG30" s="59"/>
      <c r="DH30" s="59"/>
      <c r="DI30" s="59"/>
      <c r="DJ30" s="59"/>
      <c r="DK30" s="59"/>
      <c r="HX30" s="111"/>
      <c r="HY30" s="111"/>
      <c r="HZ30" s="111"/>
      <c r="IA30" s="111"/>
      <c r="IB30" s="111"/>
      <c r="IC30" s="111"/>
      <c r="ID30" s="111"/>
      <c r="IE30" s="111"/>
      <c r="IF30" s="111"/>
      <c r="IG30" s="111"/>
      <c r="IH30" s="111"/>
      <c r="II30" s="111"/>
      <c r="IJ30" s="111"/>
      <c r="IK30" s="111"/>
      <c r="IL30" s="111"/>
      <c r="IM30" s="111"/>
      <c r="IN30" s="111"/>
      <c r="IO30" s="112"/>
      <c r="IP30" s="112"/>
      <c r="IQ30" s="112"/>
    </row>
    <row r="31" spans="1:251" ht="12.75" customHeight="1">
      <c r="A31" s="59"/>
      <c r="B31" s="81"/>
      <c r="C31" s="91"/>
      <c r="D31" s="199" t="s">
        <v>50</v>
      </c>
      <c r="E31" s="199"/>
      <c r="F31" s="199"/>
      <c r="G31" s="199"/>
      <c r="H31" s="199"/>
      <c r="I31" s="199"/>
      <c r="J31" s="199"/>
      <c r="K31" s="199"/>
      <c r="L31" s="199"/>
      <c r="M31" s="199"/>
      <c r="N31" s="199"/>
      <c r="O31" s="199"/>
      <c r="P31" s="199"/>
      <c r="Q31" s="199"/>
      <c r="R31" s="199"/>
      <c r="S31" s="199"/>
      <c r="T31" s="200"/>
      <c r="U31" s="201">
        <v>1.21</v>
      </c>
      <c r="V31" s="202"/>
      <c r="W31" s="202"/>
      <c r="X31" s="202"/>
      <c r="Y31" s="202"/>
      <c r="Z31" s="195" t="s">
        <v>43</v>
      </c>
      <c r="AA31" s="195"/>
      <c r="AB31" s="195"/>
      <c r="AC31" s="195"/>
      <c r="AD31" s="196"/>
      <c r="AE31" s="86"/>
      <c r="AF31" s="190" t="s">
        <v>37</v>
      </c>
      <c r="AG31" s="190"/>
      <c r="AH31" s="190"/>
      <c r="AI31" s="190"/>
      <c r="AJ31" s="190"/>
      <c r="AK31" s="190"/>
      <c r="AL31" s="190"/>
      <c r="AM31" s="190"/>
      <c r="AN31" s="190"/>
      <c r="AO31" s="190"/>
      <c r="AP31" s="190"/>
      <c r="AQ31" s="190"/>
      <c r="AR31" s="190"/>
      <c r="AS31" s="190"/>
      <c r="AT31" s="92"/>
      <c r="AU31" s="96"/>
      <c r="AV31" s="64"/>
      <c r="AW31" s="64"/>
      <c r="AX31" s="64"/>
      <c r="AY31" s="64"/>
      <c r="AZ31" s="64"/>
      <c r="BA31" s="64"/>
      <c r="BB31" s="64"/>
      <c r="BC31" s="64"/>
      <c r="BD31" s="64"/>
      <c r="BE31" s="64"/>
      <c r="BF31" s="64"/>
      <c r="BG31" s="64"/>
      <c r="BH31" s="117"/>
      <c r="BI31" s="64"/>
      <c r="BJ31" s="118"/>
      <c r="BK31" s="64"/>
      <c r="BL31" s="59"/>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129"/>
      <c r="CT31" s="129"/>
      <c r="CU31" s="129"/>
      <c r="CV31" s="129"/>
      <c r="CW31" s="129"/>
      <c r="CX31" s="129"/>
      <c r="CY31" s="129"/>
      <c r="CZ31" s="129"/>
      <c r="DA31" s="244"/>
      <c r="DB31" s="244"/>
      <c r="DC31" s="244"/>
      <c r="DD31" s="244"/>
      <c r="DE31" s="244"/>
      <c r="DF31" s="59"/>
      <c r="DG31" s="59"/>
      <c r="DH31" s="59"/>
      <c r="DI31" s="59"/>
      <c r="DJ31" s="59"/>
      <c r="DK31" s="59"/>
      <c r="HX31" s="111"/>
      <c r="HY31" s="111"/>
      <c r="HZ31" s="111"/>
      <c r="IA31" s="111"/>
      <c r="IB31" s="111"/>
      <c r="IC31" s="111"/>
      <c r="ID31" s="111"/>
      <c r="IE31" s="111"/>
      <c r="IF31" s="111"/>
      <c r="IG31" s="111"/>
      <c r="IH31" s="111"/>
      <c r="II31" s="111"/>
      <c r="IJ31" s="111"/>
      <c r="IK31" s="111"/>
      <c r="IL31" s="111"/>
      <c r="IM31" s="111"/>
      <c r="IN31" s="111"/>
      <c r="IO31" s="112"/>
      <c r="IP31" s="112"/>
      <c r="IQ31" s="112"/>
    </row>
    <row r="32" spans="1:251" ht="12.75" customHeight="1">
      <c r="A32" s="59"/>
      <c r="B32" s="81"/>
      <c r="C32" s="91"/>
      <c r="D32" s="199" t="s">
        <v>40</v>
      </c>
      <c r="E32" s="199"/>
      <c r="F32" s="199"/>
      <c r="G32" s="199"/>
      <c r="H32" s="199"/>
      <c r="I32" s="199"/>
      <c r="J32" s="199"/>
      <c r="K32" s="199"/>
      <c r="L32" s="199"/>
      <c r="M32" s="199"/>
      <c r="N32" s="199"/>
      <c r="O32" s="199"/>
      <c r="P32" s="199"/>
      <c r="Q32" s="199"/>
      <c r="R32" s="199"/>
      <c r="S32" s="199"/>
      <c r="T32" s="200"/>
      <c r="U32" s="193">
        <f>(60*U30*1*AF29^2/(T9/10))*0.1019</f>
        <v>0.021480815705649685</v>
      </c>
      <c r="V32" s="194"/>
      <c r="W32" s="194"/>
      <c r="X32" s="194"/>
      <c r="Y32" s="194"/>
      <c r="Z32" s="195" t="s">
        <v>41</v>
      </c>
      <c r="AA32" s="195"/>
      <c r="AB32" s="195"/>
      <c r="AC32" s="195"/>
      <c r="AD32" s="196"/>
      <c r="AE32" s="86"/>
      <c r="AF32" s="179">
        <f>(T9*(D16+D16+J24+J24))/4/1000000</f>
        <v>0.0125</v>
      </c>
      <c r="AG32" s="180"/>
      <c r="AH32" s="180"/>
      <c r="AI32" s="180"/>
      <c r="AJ32" s="180"/>
      <c r="AK32" s="180"/>
      <c r="AL32" s="180"/>
      <c r="AM32" s="180"/>
      <c r="AN32" s="180"/>
      <c r="AO32" s="174" t="s">
        <v>47</v>
      </c>
      <c r="AP32" s="175"/>
      <c r="AQ32" s="175"/>
      <c r="AR32" s="175"/>
      <c r="AS32" s="176"/>
      <c r="AT32" s="92"/>
      <c r="AU32" s="97"/>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129"/>
      <c r="CT32" s="129"/>
      <c r="CU32" s="129"/>
      <c r="CV32" s="129"/>
      <c r="CW32" s="129"/>
      <c r="CX32" s="129"/>
      <c r="CY32" s="129"/>
      <c r="CZ32" s="129"/>
      <c r="DA32" s="244"/>
      <c r="DB32" s="244"/>
      <c r="DC32" s="244"/>
      <c r="DD32" s="244"/>
      <c r="DE32" s="244"/>
      <c r="DF32" s="59"/>
      <c r="DG32" s="59"/>
      <c r="DH32" s="59"/>
      <c r="DI32" s="59"/>
      <c r="DJ32" s="59"/>
      <c r="DK32" s="59"/>
      <c r="HX32" s="111"/>
      <c r="HY32" s="111"/>
      <c r="HZ32" s="111"/>
      <c r="IA32" s="111"/>
      <c r="IB32" s="111"/>
      <c r="IC32" s="111"/>
      <c r="ID32" s="111"/>
      <c r="IE32" s="111"/>
      <c r="IF32" s="111"/>
      <c r="IG32" s="111"/>
      <c r="IH32" s="111"/>
      <c r="II32" s="111"/>
      <c r="IJ32" s="111"/>
      <c r="IK32" s="111"/>
      <c r="IL32" s="111"/>
      <c r="IM32" s="111"/>
      <c r="IN32" s="111"/>
      <c r="IO32" s="112"/>
      <c r="IP32" s="112"/>
      <c r="IQ32" s="112"/>
    </row>
    <row r="33" spans="1:251" ht="12.75" customHeight="1" thickBot="1">
      <c r="A33" s="59"/>
      <c r="B33" s="81"/>
      <c r="C33" s="91"/>
      <c r="D33" s="203" t="s">
        <v>40</v>
      </c>
      <c r="E33" s="203"/>
      <c r="F33" s="203"/>
      <c r="G33" s="203"/>
      <c r="H33" s="203"/>
      <c r="I33" s="203"/>
      <c r="J33" s="203"/>
      <c r="K33" s="203"/>
      <c r="L33" s="203"/>
      <c r="M33" s="203"/>
      <c r="N33" s="203"/>
      <c r="O33" s="203"/>
      <c r="P33" s="203"/>
      <c r="Q33" s="203"/>
      <c r="R33" s="203"/>
      <c r="S33" s="203"/>
      <c r="T33" s="204"/>
      <c r="U33" s="191">
        <f>CS36</f>
        <v>0.211</v>
      </c>
      <c r="V33" s="192"/>
      <c r="W33" s="192"/>
      <c r="X33" s="192"/>
      <c r="Y33" s="192"/>
      <c r="Z33" s="197" t="s">
        <v>42</v>
      </c>
      <c r="AA33" s="197"/>
      <c r="AB33" s="197"/>
      <c r="AC33" s="197"/>
      <c r="AD33" s="198"/>
      <c r="AE33" s="86"/>
      <c r="AF33" s="181"/>
      <c r="AG33" s="182"/>
      <c r="AH33" s="182"/>
      <c r="AI33" s="182"/>
      <c r="AJ33" s="182"/>
      <c r="AK33" s="182"/>
      <c r="AL33" s="182"/>
      <c r="AM33" s="182"/>
      <c r="AN33" s="182"/>
      <c r="AO33" s="177"/>
      <c r="AP33" s="177"/>
      <c r="AQ33" s="177"/>
      <c r="AR33" s="177"/>
      <c r="AS33" s="178"/>
      <c r="AT33" s="92"/>
      <c r="AU33" s="97"/>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129"/>
      <c r="CT33" s="129"/>
      <c r="CU33" s="129"/>
      <c r="CV33" s="129"/>
      <c r="CW33" s="129"/>
      <c r="CX33" s="129"/>
      <c r="CY33" s="129"/>
      <c r="CZ33" s="129"/>
      <c r="DA33" s="130"/>
      <c r="DB33" s="130"/>
      <c r="DC33" s="130"/>
      <c r="DD33" s="130"/>
      <c r="DE33" s="130"/>
      <c r="DF33" s="59"/>
      <c r="DG33" s="59"/>
      <c r="DH33" s="59"/>
      <c r="DI33" s="59"/>
      <c r="DJ33" s="59"/>
      <c r="DK33" s="59"/>
      <c r="HX33" s="111"/>
      <c r="HY33" s="111"/>
      <c r="HZ33" s="111"/>
      <c r="IA33" s="111"/>
      <c r="IB33" s="111"/>
      <c r="IC33" s="111"/>
      <c r="ID33" s="111"/>
      <c r="IE33" s="111"/>
      <c r="IF33" s="111"/>
      <c r="IG33" s="111"/>
      <c r="IH33" s="111"/>
      <c r="II33" s="111"/>
      <c r="IJ33" s="111"/>
      <c r="IK33" s="111"/>
      <c r="IL33" s="111"/>
      <c r="IM33" s="111"/>
      <c r="IN33" s="111"/>
      <c r="IO33" s="112"/>
      <c r="IP33" s="112"/>
      <c r="IQ33" s="112"/>
    </row>
    <row r="34" spans="1:256" s="66" customFormat="1" ht="3.75" customHeight="1">
      <c r="A34" s="59"/>
      <c r="B34" s="81"/>
      <c r="C34" s="91"/>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2"/>
      <c r="AD34" s="62"/>
      <c r="AE34" s="86"/>
      <c r="AF34" s="86"/>
      <c r="AG34" s="86"/>
      <c r="AH34" s="86"/>
      <c r="AI34" s="86"/>
      <c r="AJ34" s="86"/>
      <c r="AK34" s="86"/>
      <c r="AL34" s="86"/>
      <c r="AM34" s="86"/>
      <c r="AN34" s="86"/>
      <c r="AO34" s="86"/>
      <c r="AP34" s="86"/>
      <c r="AQ34" s="86"/>
      <c r="AR34" s="86"/>
      <c r="AS34" s="86"/>
      <c r="AT34" s="92"/>
      <c r="AU34" s="97"/>
      <c r="AV34" s="88"/>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129"/>
      <c r="CT34" s="129"/>
      <c r="CU34" s="129"/>
      <c r="CV34" s="129"/>
      <c r="CW34" s="129"/>
      <c r="CX34" s="129"/>
      <c r="CY34" s="129"/>
      <c r="CZ34" s="232" t="str">
        <f>IF(DC36=1,"KARE KANAL ÖLÇÜLERİ","DİKDÖRTGEN KANAL ÖLÇÜLERİ")</f>
        <v>DİKDÖRTGEN KANAL ÖLÇÜLERİ</v>
      </c>
      <c r="DA34" s="233"/>
      <c r="DB34" s="233"/>
      <c r="DC34" s="233"/>
      <c r="DD34" s="234"/>
      <c r="DE34" s="133"/>
      <c r="DF34" s="104"/>
      <c r="DG34" s="104"/>
      <c r="DH34" s="104"/>
      <c r="DI34" s="104"/>
      <c r="DJ34" s="104"/>
      <c r="DK34" s="104"/>
      <c r="IO34" s="113"/>
      <c r="IP34" s="113"/>
      <c r="IQ34" s="113"/>
      <c r="IR34" s="113"/>
      <c r="IS34" s="113"/>
      <c r="IT34" s="113"/>
      <c r="IU34" s="113"/>
      <c r="IV34" s="113"/>
    </row>
    <row r="35" spans="1:256" s="66" customFormat="1" ht="12.75" customHeight="1" thickBot="1">
      <c r="A35" s="59"/>
      <c r="B35" s="98"/>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5"/>
      <c r="AD35" s="115"/>
      <c r="AE35" s="116"/>
      <c r="AF35" s="116"/>
      <c r="AG35" s="116"/>
      <c r="AH35" s="116"/>
      <c r="AI35" s="116"/>
      <c r="AJ35" s="116"/>
      <c r="AK35" s="116"/>
      <c r="AL35" s="116"/>
      <c r="AM35" s="116"/>
      <c r="AN35" s="116"/>
      <c r="AO35" s="116"/>
      <c r="AP35" s="116"/>
      <c r="AQ35" s="116"/>
      <c r="AR35" s="116"/>
      <c r="AS35" s="116"/>
      <c r="AT35" s="116"/>
      <c r="AU35" s="99"/>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134"/>
      <c r="CT35" s="134"/>
      <c r="CU35" s="134"/>
      <c r="CV35" s="134"/>
      <c r="CW35" s="134"/>
      <c r="CX35" s="134"/>
      <c r="CY35" s="134"/>
      <c r="CZ35" s="134"/>
      <c r="DA35" s="134"/>
      <c r="DB35" s="134"/>
      <c r="DC35" s="134"/>
      <c r="DD35" s="134"/>
      <c r="DE35" s="134"/>
      <c r="DF35" s="61"/>
      <c r="DG35" s="61"/>
      <c r="DH35" s="61"/>
      <c r="DI35" s="61"/>
      <c r="DJ35" s="61"/>
      <c r="DK35" s="61"/>
      <c r="IO35" s="113"/>
      <c r="IP35" s="113"/>
      <c r="IQ35" s="113"/>
      <c r="IR35" s="113"/>
      <c r="IS35" s="113"/>
      <c r="IT35" s="113"/>
      <c r="IU35" s="113"/>
      <c r="IV35" s="113"/>
    </row>
    <row r="36" spans="1:256" s="66" customFormat="1" ht="3.75" customHeight="1">
      <c r="A36" s="59"/>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189">
        <f>ROUNDUP(U32*9.807,3)</f>
        <v>0.211</v>
      </c>
      <c r="CT36" s="189"/>
      <c r="CU36" s="189"/>
      <c r="CV36" s="189"/>
      <c r="CW36" s="134"/>
      <c r="CX36" s="134"/>
      <c r="CY36" s="134"/>
      <c r="CZ36" s="135">
        <f>CZ38</f>
        <v>100</v>
      </c>
      <c r="DA36" s="136" t="s">
        <v>30</v>
      </c>
      <c r="DB36" s="137">
        <f>DD39</f>
        <v>150</v>
      </c>
      <c r="DC36" s="138">
        <f>ROUNDUP(CZ36/DB36,2)</f>
        <v>0.67</v>
      </c>
      <c r="DD36" s="139">
        <f>IF(CZ34="KARE KANAL ÖLÇÜLERİ",1,0)</f>
        <v>0</v>
      </c>
      <c r="DE36" s="140"/>
      <c r="DF36" s="68"/>
      <c r="DG36" s="61"/>
      <c r="DH36" s="61"/>
      <c r="DI36" s="61"/>
      <c r="DJ36" s="61"/>
      <c r="DK36" s="61"/>
      <c r="IO36" s="113"/>
      <c r="IP36" s="113"/>
      <c r="IQ36" s="113"/>
      <c r="IR36" s="113"/>
      <c r="IS36" s="113"/>
      <c r="IT36" s="113"/>
      <c r="IU36" s="113"/>
      <c r="IV36" s="113"/>
    </row>
    <row r="37" spans="1:256" s="66" customFormat="1" ht="12" customHeight="1">
      <c r="A37" s="59"/>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3"/>
      <c r="AE37" s="63"/>
      <c r="AF37" s="63"/>
      <c r="AG37" s="63"/>
      <c r="AH37" s="63"/>
      <c r="AI37" s="63"/>
      <c r="AJ37" s="63"/>
      <c r="AK37" s="63"/>
      <c r="AL37" s="63"/>
      <c r="AM37" s="63"/>
      <c r="AN37" s="63"/>
      <c r="AO37" s="63"/>
      <c r="AP37" s="63"/>
      <c r="AQ37" s="63"/>
      <c r="AR37" s="63"/>
      <c r="AS37" s="63"/>
      <c r="AT37" s="63"/>
      <c r="AU37" s="63"/>
      <c r="AV37" s="63"/>
      <c r="AW37" s="63"/>
      <c r="AX37" s="63"/>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134"/>
      <c r="CT37" s="134"/>
      <c r="CU37" s="134"/>
      <c r="CV37" s="134"/>
      <c r="CW37" s="134"/>
      <c r="CX37" s="134"/>
      <c r="CY37" s="134"/>
      <c r="CZ37" s="134"/>
      <c r="DA37" s="134"/>
      <c r="DB37" s="134"/>
      <c r="DC37" s="134"/>
      <c r="DD37" s="134"/>
      <c r="DE37" s="134"/>
      <c r="DF37" s="61"/>
      <c r="DG37" s="61"/>
      <c r="DH37" s="61"/>
      <c r="DI37" s="61"/>
      <c r="DJ37" s="61"/>
      <c r="DK37" s="61"/>
      <c r="IO37" s="113"/>
      <c r="IP37" s="113"/>
      <c r="IQ37" s="113"/>
      <c r="IR37" s="113"/>
      <c r="IS37" s="113"/>
      <c r="IT37" s="113"/>
      <c r="IU37" s="113"/>
      <c r="IV37" s="113"/>
    </row>
    <row r="38" spans="1:256" s="66" customFormat="1" ht="12" customHeight="1">
      <c r="A38" s="59"/>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3"/>
      <c r="AP38" s="63"/>
      <c r="AQ38" s="63"/>
      <c r="AR38" s="63"/>
      <c r="AS38" s="63"/>
      <c r="AT38" s="63"/>
      <c r="AU38" s="63"/>
      <c r="AV38" s="63"/>
      <c r="AW38" s="63"/>
      <c r="AX38" s="63"/>
      <c r="AY38" s="63"/>
      <c r="AZ38" s="63"/>
      <c r="BA38" s="63"/>
      <c r="BB38" s="63"/>
      <c r="BC38" s="63"/>
      <c r="BD38" s="63"/>
      <c r="BE38" s="63"/>
      <c r="BF38" s="63"/>
      <c r="BG38" s="63"/>
      <c r="BH38" s="63"/>
      <c r="BI38" s="63"/>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134"/>
      <c r="CT38" s="134"/>
      <c r="CU38" s="134"/>
      <c r="CV38" s="134"/>
      <c r="CW38" s="134"/>
      <c r="CX38" s="134"/>
      <c r="CY38" s="134"/>
      <c r="CZ38" s="141">
        <v>100</v>
      </c>
      <c r="DA38" s="142"/>
      <c r="DB38" s="143">
        <f ca="1">FORECAST(CZ38,OFFSET(DB39:DB279,MATCH(CZ38,CZ39:CZ279,1)-1,0,2,1),OFFSET(CZ39:CZ279,MATCH(CZ38,CZ39:CZ279,1)-1,0,2,1))</f>
        <v>133.20342354351698</v>
      </c>
      <c r="DC38" s="134"/>
      <c r="DD38" s="134"/>
      <c r="DE38" s="134"/>
      <c r="DF38" s="61"/>
      <c r="DG38" s="61"/>
      <c r="DH38" s="61"/>
      <c r="DI38" s="61"/>
      <c r="DJ38" s="61"/>
      <c r="DK38" s="61"/>
      <c r="IO38" s="113"/>
      <c r="IP38" s="113"/>
      <c r="IQ38" s="113"/>
      <c r="IR38" s="113"/>
      <c r="IS38" s="113"/>
      <c r="IT38" s="113"/>
      <c r="IU38" s="113"/>
      <c r="IV38" s="113"/>
    </row>
    <row r="39" spans="1:256" s="66" customFormat="1" ht="12" customHeight="1">
      <c r="A39" s="59"/>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61"/>
      <c r="AC39" s="61"/>
      <c r="AD39" s="61"/>
      <c r="AE39" s="61"/>
      <c r="AF39" s="61"/>
      <c r="AG39" s="61"/>
      <c r="AH39" s="61"/>
      <c r="AI39" s="61"/>
      <c r="AJ39" s="61"/>
      <c r="AK39" s="61"/>
      <c r="AL39" s="61"/>
      <c r="AM39" s="61"/>
      <c r="AN39" s="61"/>
      <c r="AO39" s="63"/>
      <c r="AP39" s="63"/>
      <c r="AQ39" s="63"/>
      <c r="AR39" s="63"/>
      <c r="AS39" s="63"/>
      <c r="AT39" s="63"/>
      <c r="AU39" s="63"/>
      <c r="AV39" s="63"/>
      <c r="AW39" s="63"/>
      <c r="AX39" s="63"/>
      <c r="AY39" s="63"/>
      <c r="AZ39" s="63"/>
      <c r="BA39" s="63"/>
      <c r="BB39" s="63"/>
      <c r="BC39" s="63"/>
      <c r="BD39" s="63"/>
      <c r="BE39" s="63"/>
      <c r="BF39" s="63"/>
      <c r="BG39" s="63"/>
      <c r="BH39" s="63"/>
      <c r="BI39" s="63"/>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134"/>
      <c r="CT39" s="134"/>
      <c r="CU39" s="134"/>
      <c r="CV39" s="134"/>
      <c r="CW39" s="134"/>
      <c r="CX39" s="134"/>
      <c r="CY39" s="134"/>
      <c r="CZ39" s="144">
        <v>40</v>
      </c>
      <c r="DA39" s="145"/>
      <c r="DB39" s="144">
        <f aca="true" t="shared" si="0" ref="DB39:DB102">1.3*((CZ39*$T$5)^0.625)/((CZ39+$T$5)^0.25)</f>
        <v>80.46360449057036</v>
      </c>
      <c r="DC39" s="134"/>
      <c r="DD39" s="143">
        <f>T5</f>
        <v>150</v>
      </c>
      <c r="DE39" s="134"/>
      <c r="DF39" s="61"/>
      <c r="DG39" s="61"/>
      <c r="DH39" s="61"/>
      <c r="DI39" s="61"/>
      <c r="DJ39" s="61"/>
      <c r="DK39" s="61"/>
      <c r="IO39" s="113"/>
      <c r="IP39" s="113"/>
      <c r="IQ39" s="113"/>
      <c r="IR39" s="113"/>
      <c r="IS39" s="113"/>
      <c r="IT39" s="113"/>
      <c r="IU39" s="113"/>
      <c r="IV39" s="113"/>
    </row>
    <row r="40" spans="1:256" s="66" customFormat="1" ht="12" customHeight="1">
      <c r="A40" s="59"/>
      <c r="B40" s="59"/>
      <c r="C40" s="59"/>
      <c r="D40" s="59"/>
      <c r="E40" s="64"/>
      <c r="F40" s="64"/>
      <c r="G40" s="64"/>
      <c r="H40" s="64"/>
      <c r="I40" s="64"/>
      <c r="J40" s="64"/>
      <c r="K40" s="64"/>
      <c r="L40" s="64"/>
      <c r="M40" s="64"/>
      <c r="N40" s="64"/>
      <c r="O40" s="64"/>
      <c r="P40" s="64"/>
      <c r="Q40" s="64"/>
      <c r="R40" s="64"/>
      <c r="S40" s="64"/>
      <c r="T40" s="64"/>
      <c r="U40" s="64"/>
      <c r="V40" s="64"/>
      <c r="W40" s="64"/>
      <c r="X40" s="64"/>
      <c r="Y40" s="64"/>
      <c r="Z40" s="64"/>
      <c r="AA40" s="64"/>
      <c r="AB40" s="61"/>
      <c r="AC40" s="61"/>
      <c r="AD40" s="61"/>
      <c r="AE40" s="61"/>
      <c r="AF40" s="61"/>
      <c r="AG40" s="61"/>
      <c r="AH40" s="61"/>
      <c r="AI40" s="61"/>
      <c r="AJ40" s="61"/>
      <c r="AK40" s="61"/>
      <c r="AL40" s="61"/>
      <c r="AM40" s="61"/>
      <c r="AN40" s="61"/>
      <c r="AO40" s="63"/>
      <c r="AP40" s="63"/>
      <c r="AQ40" s="63"/>
      <c r="AR40" s="63"/>
      <c r="AS40" s="63"/>
      <c r="AT40" s="63"/>
      <c r="AU40" s="63"/>
      <c r="AV40" s="63"/>
      <c r="AW40" s="63"/>
      <c r="AX40" s="63"/>
      <c r="AY40" s="63"/>
      <c r="AZ40" s="63"/>
      <c r="BA40" s="63"/>
      <c r="BB40" s="63"/>
      <c r="BC40" s="63"/>
      <c r="BD40" s="63"/>
      <c r="BE40" s="63"/>
      <c r="BF40" s="63"/>
      <c r="BG40" s="63"/>
      <c r="BH40" s="63"/>
      <c r="BI40" s="63"/>
      <c r="BJ40" s="64"/>
      <c r="BK40" s="64"/>
      <c r="BL40" s="64"/>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146">
        <f>ROUNDUP(DB38,0)</f>
        <v>134</v>
      </c>
      <c r="CT40" s="147"/>
      <c r="CU40" s="148">
        <f>SUM(CU41:CU59)</f>
        <v>0</v>
      </c>
      <c r="CV40" s="149"/>
      <c r="CW40" s="149"/>
      <c r="CX40" s="149"/>
      <c r="CY40" s="149"/>
      <c r="CZ40" s="144">
        <v>50</v>
      </c>
      <c r="DA40" s="145"/>
      <c r="DB40" s="144">
        <f t="shared" si="0"/>
        <v>91.3269897515867</v>
      </c>
      <c r="DC40" s="134"/>
      <c r="DD40" s="143">
        <f>DD39</f>
        <v>150</v>
      </c>
      <c r="DE40" s="134"/>
      <c r="DF40" s="61"/>
      <c r="DG40" s="61"/>
      <c r="DH40" s="61"/>
      <c r="DI40" s="61"/>
      <c r="DJ40" s="61"/>
      <c r="DK40" s="61"/>
      <c r="IO40" s="113"/>
      <c r="IP40" s="113"/>
      <c r="IQ40" s="113"/>
      <c r="IR40" s="113"/>
      <c r="IS40" s="113"/>
      <c r="IT40" s="113"/>
      <c r="IU40" s="113"/>
      <c r="IV40" s="113"/>
    </row>
    <row r="41" spans="1:251" ht="13.5" customHeight="1">
      <c r="A41" s="59"/>
      <c r="B41" s="59"/>
      <c r="C41" s="59"/>
      <c r="D41" s="59"/>
      <c r="E41" s="64"/>
      <c r="F41" s="64"/>
      <c r="G41" s="64"/>
      <c r="H41" s="64"/>
      <c r="I41" s="64"/>
      <c r="J41" s="64"/>
      <c r="K41" s="64"/>
      <c r="L41" s="64"/>
      <c r="M41" s="64"/>
      <c r="N41" s="64"/>
      <c r="O41" s="64"/>
      <c r="P41" s="64"/>
      <c r="Q41" s="64"/>
      <c r="R41" s="64"/>
      <c r="S41" s="64"/>
      <c r="T41" s="64"/>
      <c r="U41" s="64"/>
      <c r="V41" s="64"/>
      <c r="W41" s="64"/>
      <c r="X41" s="64"/>
      <c r="Y41" s="64"/>
      <c r="Z41" s="64"/>
      <c r="AA41" s="64"/>
      <c r="AB41" s="59"/>
      <c r="AC41" s="59"/>
      <c r="AD41" s="59"/>
      <c r="AE41" s="59"/>
      <c r="AF41" s="59"/>
      <c r="AG41" s="59"/>
      <c r="AH41" s="59"/>
      <c r="AI41" s="59"/>
      <c r="AJ41" s="59"/>
      <c r="AK41" s="59"/>
      <c r="AL41" s="59"/>
      <c r="AM41" s="59"/>
      <c r="AN41" s="59"/>
      <c r="AO41" s="63"/>
      <c r="AP41" s="63"/>
      <c r="AQ41" s="63"/>
      <c r="AR41" s="63"/>
      <c r="AS41" s="63"/>
      <c r="AT41" s="63"/>
      <c r="AU41" s="63"/>
      <c r="AV41" s="63"/>
      <c r="AW41" s="63"/>
      <c r="AX41" s="63"/>
      <c r="AY41" s="63"/>
      <c r="AZ41" s="63"/>
      <c r="BA41" s="63"/>
      <c r="BB41" s="63"/>
      <c r="BC41" s="63"/>
      <c r="BD41" s="63"/>
      <c r="BE41" s="63"/>
      <c r="BF41" s="63"/>
      <c r="BG41" s="63"/>
      <c r="BH41" s="63"/>
      <c r="BI41" s="63"/>
      <c r="BJ41" s="64"/>
      <c r="BK41" s="64"/>
      <c r="BL41" s="64"/>
      <c r="BM41" s="64"/>
      <c r="BN41" s="64"/>
      <c r="BO41" s="64"/>
      <c r="BP41" s="64"/>
      <c r="BQ41" s="64"/>
      <c r="BR41" s="64"/>
      <c r="BS41" s="64"/>
      <c r="BT41" s="64"/>
      <c r="BU41" s="64"/>
      <c r="BV41" s="64"/>
      <c r="BW41" s="64"/>
      <c r="BX41" s="64"/>
      <c r="BY41" s="64"/>
      <c r="BZ41" s="64"/>
      <c r="CA41" s="64"/>
      <c r="CB41" s="64"/>
      <c r="CC41" s="64"/>
      <c r="CD41" s="64"/>
      <c r="CE41" s="64"/>
      <c r="CF41" s="64"/>
      <c r="CG41" s="64"/>
      <c r="CH41" s="64"/>
      <c r="CI41" s="64"/>
      <c r="CJ41" s="64"/>
      <c r="CK41" s="64"/>
      <c r="CL41" s="64"/>
      <c r="CM41" s="64"/>
      <c r="CN41" s="64"/>
      <c r="CO41" s="64"/>
      <c r="CP41" s="64"/>
      <c r="CQ41" s="64"/>
      <c r="CR41" s="64"/>
      <c r="CS41" s="146">
        <v>65</v>
      </c>
      <c r="CT41" s="150">
        <f>CS40</f>
        <v>134</v>
      </c>
      <c r="CU41" s="148">
        <f>IF(CS41/CT41=1,1,0)</f>
        <v>0</v>
      </c>
      <c r="CV41" s="129"/>
      <c r="CW41" s="129"/>
      <c r="CX41" s="129"/>
      <c r="CY41" s="129"/>
      <c r="CZ41" s="151">
        <v>65</v>
      </c>
      <c r="DA41" s="152"/>
      <c r="DB41" s="153">
        <f t="shared" si="0"/>
        <v>105.67241241843178</v>
      </c>
      <c r="DC41" s="130"/>
      <c r="DD41" s="154">
        <f aca="true" t="shared" si="1" ref="DD41:DD104">DD40</f>
        <v>150</v>
      </c>
      <c r="DE41" s="130"/>
      <c r="DF41" s="59"/>
      <c r="DG41" s="59"/>
      <c r="DH41" s="59"/>
      <c r="DI41" s="59"/>
      <c r="DJ41" s="59"/>
      <c r="DK41" s="59"/>
      <c r="HX41" s="111"/>
      <c r="HY41" s="111"/>
      <c r="HZ41" s="111"/>
      <c r="IA41" s="111"/>
      <c r="IB41" s="111"/>
      <c r="IC41" s="111"/>
      <c r="ID41" s="111"/>
      <c r="IE41" s="111"/>
      <c r="IF41" s="111"/>
      <c r="IG41" s="111"/>
      <c r="IH41" s="111"/>
      <c r="II41" s="111"/>
      <c r="IJ41" s="111"/>
      <c r="IK41" s="111"/>
      <c r="IL41" s="111"/>
      <c r="IM41" s="111"/>
      <c r="IN41" s="111"/>
      <c r="IO41" s="112"/>
      <c r="IP41" s="112"/>
      <c r="IQ41" s="112"/>
    </row>
    <row r="42" spans="1:251" ht="13.5" customHeight="1">
      <c r="A42" s="59"/>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63"/>
      <c r="AP42" s="63"/>
      <c r="AQ42" s="63"/>
      <c r="AR42" s="63"/>
      <c r="AS42" s="63"/>
      <c r="AT42" s="63"/>
      <c r="AU42" s="63"/>
      <c r="AV42" s="63"/>
      <c r="AW42" s="63"/>
      <c r="AX42" s="63"/>
      <c r="AY42" s="63"/>
      <c r="AZ42" s="63"/>
      <c r="BA42" s="63"/>
      <c r="BB42" s="63"/>
      <c r="BC42" s="63"/>
      <c r="BD42" s="63"/>
      <c r="BE42" s="63"/>
      <c r="BF42" s="63"/>
      <c r="BG42" s="63"/>
      <c r="BH42" s="63"/>
      <c r="BI42" s="63"/>
      <c r="BJ42" s="64"/>
      <c r="BK42" s="64"/>
      <c r="BL42" s="64"/>
      <c r="BM42" s="64"/>
      <c r="BN42" s="64"/>
      <c r="BO42" s="64"/>
      <c r="BP42" s="64"/>
      <c r="BQ42" s="64"/>
      <c r="BR42" s="64"/>
      <c r="BS42" s="64"/>
      <c r="BT42" s="64"/>
      <c r="BU42" s="64"/>
      <c r="BV42" s="64"/>
      <c r="BW42" s="64"/>
      <c r="BX42" s="64"/>
      <c r="BY42" s="64"/>
      <c r="BZ42" s="64"/>
      <c r="CA42" s="64"/>
      <c r="CB42" s="64"/>
      <c r="CC42" s="64"/>
      <c r="CD42" s="64"/>
      <c r="CE42" s="64"/>
      <c r="CF42" s="64"/>
      <c r="CG42" s="64"/>
      <c r="CH42" s="64"/>
      <c r="CI42" s="64"/>
      <c r="CJ42" s="64"/>
      <c r="CK42" s="64"/>
      <c r="CL42" s="64"/>
      <c r="CM42" s="64"/>
      <c r="CN42" s="64"/>
      <c r="CO42" s="64"/>
      <c r="CP42" s="64"/>
      <c r="CQ42" s="64"/>
      <c r="CR42" s="64"/>
      <c r="CS42" s="146">
        <v>80</v>
      </c>
      <c r="CT42" s="150">
        <f>CT41</f>
        <v>134</v>
      </c>
      <c r="CU42" s="148">
        <f>IF(CS42/CT42=1,1,0)</f>
        <v>0</v>
      </c>
      <c r="CV42" s="129"/>
      <c r="CW42" s="129"/>
      <c r="CX42" s="129"/>
      <c r="CY42" s="129"/>
      <c r="CZ42" s="151">
        <v>80</v>
      </c>
      <c r="DA42" s="152"/>
      <c r="DB42" s="153">
        <f t="shared" si="0"/>
        <v>118.30406624597671</v>
      </c>
      <c r="DC42" s="130"/>
      <c r="DD42" s="154">
        <f t="shared" si="1"/>
        <v>150</v>
      </c>
      <c r="DE42" s="130"/>
      <c r="DF42" s="59"/>
      <c r="DG42" s="59"/>
      <c r="DH42" s="59"/>
      <c r="DI42" s="59"/>
      <c r="DJ42" s="59"/>
      <c r="DK42" s="59"/>
      <c r="HX42" s="111"/>
      <c r="HY42" s="111"/>
      <c r="HZ42" s="111"/>
      <c r="IA42" s="111"/>
      <c r="IB42" s="111"/>
      <c r="IC42" s="111"/>
      <c r="ID42" s="111"/>
      <c r="IE42" s="111"/>
      <c r="IF42" s="111"/>
      <c r="IG42" s="111"/>
      <c r="IH42" s="111"/>
      <c r="II42" s="111"/>
      <c r="IJ42" s="111"/>
      <c r="IK42" s="111"/>
      <c r="IL42" s="111"/>
      <c r="IM42" s="111"/>
      <c r="IN42" s="111"/>
      <c r="IO42" s="112"/>
      <c r="IP42" s="112"/>
      <c r="IQ42" s="112"/>
    </row>
    <row r="43" spans="1:251" ht="13.5" customHeight="1">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63"/>
      <c r="AP43" s="63"/>
      <c r="AQ43" s="63"/>
      <c r="AR43" s="63"/>
      <c r="AS43" s="63"/>
      <c r="AT43" s="63"/>
      <c r="AU43" s="63"/>
      <c r="AV43" s="63"/>
      <c r="AW43" s="63"/>
      <c r="AX43" s="63"/>
      <c r="AY43" s="63"/>
      <c r="AZ43" s="63"/>
      <c r="BA43" s="63"/>
      <c r="BB43" s="63"/>
      <c r="BC43" s="63"/>
      <c r="BD43" s="63"/>
      <c r="BE43" s="63"/>
      <c r="BF43" s="63"/>
      <c r="BG43" s="63"/>
      <c r="BH43" s="63"/>
      <c r="BI43" s="63"/>
      <c r="BJ43" s="64"/>
      <c r="BK43" s="64"/>
      <c r="BL43" s="64"/>
      <c r="BM43" s="64"/>
      <c r="BN43" s="64"/>
      <c r="BO43" s="64"/>
      <c r="BP43" s="64"/>
      <c r="BQ43" s="64"/>
      <c r="BR43" s="64"/>
      <c r="BS43" s="64"/>
      <c r="BT43" s="64"/>
      <c r="BU43" s="64"/>
      <c r="BV43" s="64"/>
      <c r="BW43" s="64"/>
      <c r="BX43" s="64"/>
      <c r="BY43" s="64"/>
      <c r="BZ43" s="64"/>
      <c r="CA43" s="64"/>
      <c r="CB43" s="64"/>
      <c r="CC43" s="64"/>
      <c r="CD43" s="64"/>
      <c r="CE43" s="64"/>
      <c r="CF43" s="64"/>
      <c r="CG43" s="64"/>
      <c r="CH43" s="64"/>
      <c r="CI43" s="64"/>
      <c r="CJ43" s="64"/>
      <c r="CK43" s="64"/>
      <c r="CL43" s="64"/>
      <c r="CM43" s="64"/>
      <c r="CN43" s="64"/>
      <c r="CO43" s="64"/>
      <c r="CP43" s="64"/>
      <c r="CQ43" s="64"/>
      <c r="CR43" s="64"/>
      <c r="CS43" s="146">
        <v>100</v>
      </c>
      <c r="CT43" s="150">
        <f>CT42</f>
        <v>134</v>
      </c>
      <c r="CU43" s="148">
        <f aca="true" t="shared" si="2" ref="CU43:CU59">IF(CS43/CT43=1,1,0)</f>
        <v>0</v>
      </c>
      <c r="CV43" s="129"/>
      <c r="CW43" s="129"/>
      <c r="CX43" s="129"/>
      <c r="CY43" s="129"/>
      <c r="CZ43" s="151">
        <v>100</v>
      </c>
      <c r="DA43" s="152"/>
      <c r="DB43" s="153">
        <f t="shared" si="0"/>
        <v>133.20342354351698</v>
      </c>
      <c r="DC43" s="130"/>
      <c r="DD43" s="154">
        <f t="shared" si="1"/>
        <v>150</v>
      </c>
      <c r="DE43" s="130"/>
      <c r="DF43" s="59"/>
      <c r="DG43" s="59"/>
      <c r="DH43" s="59"/>
      <c r="DI43" s="59"/>
      <c r="DJ43" s="59"/>
      <c r="DK43" s="59"/>
      <c r="HX43" s="111"/>
      <c r="HY43" s="111"/>
      <c r="HZ43" s="111"/>
      <c r="IA43" s="111"/>
      <c r="IB43" s="111"/>
      <c r="IC43" s="111"/>
      <c r="ID43" s="111"/>
      <c r="IE43" s="111"/>
      <c r="IF43" s="111"/>
      <c r="IG43" s="111"/>
      <c r="IH43" s="111"/>
      <c r="II43" s="111"/>
      <c r="IJ43" s="111"/>
      <c r="IK43" s="111"/>
      <c r="IL43" s="111"/>
      <c r="IM43" s="111"/>
      <c r="IN43" s="111"/>
      <c r="IO43" s="112"/>
      <c r="IP43" s="112"/>
      <c r="IQ43" s="112"/>
    </row>
    <row r="44" spans="1:251" ht="13.5" customHeight="1">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63"/>
      <c r="AP44" s="63"/>
      <c r="AQ44" s="63"/>
      <c r="AR44" s="63"/>
      <c r="AS44" s="63"/>
      <c r="AT44" s="63"/>
      <c r="AU44" s="63"/>
      <c r="AV44" s="63"/>
      <c r="AW44" s="63"/>
      <c r="AX44" s="63"/>
      <c r="AY44" s="63"/>
      <c r="AZ44" s="63"/>
      <c r="BA44" s="63"/>
      <c r="BB44" s="63"/>
      <c r="BC44" s="63"/>
      <c r="BD44" s="63"/>
      <c r="BE44" s="63"/>
      <c r="BF44" s="63"/>
      <c r="BG44" s="63"/>
      <c r="BH44" s="63"/>
      <c r="BI44" s="63"/>
      <c r="BJ44" s="64"/>
      <c r="BK44" s="64"/>
      <c r="BL44" s="64"/>
      <c r="BM44" s="64"/>
      <c r="BN44" s="64"/>
      <c r="BO44" s="64"/>
      <c r="BP44" s="64"/>
      <c r="BQ44" s="64"/>
      <c r="BR44" s="64"/>
      <c r="BS44" s="64"/>
      <c r="BT44" s="64"/>
      <c r="BU44" s="64"/>
      <c r="BV44" s="64"/>
      <c r="BW44" s="64"/>
      <c r="BX44" s="64"/>
      <c r="BY44" s="64"/>
      <c r="BZ44" s="64"/>
      <c r="CA44" s="64"/>
      <c r="CB44" s="64"/>
      <c r="CC44" s="64"/>
      <c r="CD44" s="64"/>
      <c r="CE44" s="64"/>
      <c r="CF44" s="64"/>
      <c r="CG44" s="64"/>
      <c r="CH44" s="64"/>
      <c r="CI44" s="64"/>
      <c r="CJ44" s="64"/>
      <c r="CK44" s="64"/>
      <c r="CL44" s="64"/>
      <c r="CM44" s="64"/>
      <c r="CN44" s="64"/>
      <c r="CO44" s="64"/>
      <c r="CP44" s="64"/>
      <c r="CQ44" s="64"/>
      <c r="CR44" s="64"/>
      <c r="CS44" s="146">
        <v>125</v>
      </c>
      <c r="CT44" s="150">
        <f aca="true" t="shared" si="3" ref="CT44:CT59">CT43</f>
        <v>134</v>
      </c>
      <c r="CU44" s="148">
        <f t="shared" si="2"/>
        <v>0</v>
      </c>
      <c r="CV44" s="129"/>
      <c r="CW44" s="129"/>
      <c r="CX44" s="129"/>
      <c r="CY44" s="129"/>
      <c r="CZ44" s="151">
        <f aca="true" t="shared" si="4" ref="CZ44:CZ107">CZ43+25</f>
        <v>125</v>
      </c>
      <c r="DA44" s="152"/>
      <c r="DB44" s="153">
        <f t="shared" si="0"/>
        <v>149.5326307162729</v>
      </c>
      <c r="DC44" s="130"/>
      <c r="DD44" s="154">
        <f t="shared" si="1"/>
        <v>150</v>
      </c>
      <c r="DE44" s="130"/>
      <c r="DF44" s="59"/>
      <c r="DG44" s="59"/>
      <c r="DH44" s="59"/>
      <c r="DI44" s="59"/>
      <c r="DJ44" s="59"/>
      <c r="DK44" s="59"/>
      <c r="HX44" s="111"/>
      <c r="HY44" s="111"/>
      <c r="HZ44" s="111"/>
      <c r="IA44" s="111"/>
      <c r="IB44" s="111"/>
      <c r="IC44" s="111"/>
      <c r="ID44" s="111"/>
      <c r="IE44" s="111"/>
      <c r="IF44" s="111"/>
      <c r="IG44" s="111"/>
      <c r="IH44" s="111"/>
      <c r="II44" s="111"/>
      <c r="IJ44" s="111"/>
      <c r="IK44" s="111"/>
      <c r="IL44" s="111"/>
      <c r="IM44" s="111"/>
      <c r="IN44" s="111"/>
      <c r="IO44" s="112"/>
      <c r="IP44" s="112"/>
      <c r="IQ44" s="112"/>
    </row>
    <row r="45" spans="1:251" ht="13.5" customHeight="1">
      <c r="A45" s="59"/>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4"/>
      <c r="BK45" s="64"/>
      <c r="BL45" s="64"/>
      <c r="BM45" s="59"/>
      <c r="BN45" s="59"/>
      <c r="BO45" s="59"/>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146">
        <v>150</v>
      </c>
      <c r="CT45" s="150">
        <f t="shared" si="3"/>
        <v>134</v>
      </c>
      <c r="CU45" s="148">
        <f t="shared" si="2"/>
        <v>0</v>
      </c>
      <c r="CV45" s="130"/>
      <c r="CW45" s="130"/>
      <c r="CX45" s="130"/>
      <c r="CY45" s="130"/>
      <c r="CZ45" s="151">
        <f t="shared" si="4"/>
        <v>150</v>
      </c>
      <c r="DA45" s="152"/>
      <c r="DB45" s="153">
        <f t="shared" si="0"/>
        <v>163.97480097447428</v>
      </c>
      <c r="DC45" s="130"/>
      <c r="DD45" s="154">
        <f t="shared" si="1"/>
        <v>150</v>
      </c>
      <c r="DE45" s="130"/>
      <c r="DF45" s="59"/>
      <c r="DG45" s="59"/>
      <c r="DH45" s="59"/>
      <c r="DI45" s="59"/>
      <c r="DJ45" s="59"/>
      <c r="DK45" s="59"/>
      <c r="HX45" s="111"/>
      <c r="HY45" s="111"/>
      <c r="HZ45" s="111"/>
      <c r="IA45" s="111"/>
      <c r="IB45" s="111"/>
      <c r="IC45" s="111"/>
      <c r="ID45" s="111"/>
      <c r="IE45" s="111"/>
      <c r="IF45" s="111"/>
      <c r="IG45" s="111"/>
      <c r="IH45" s="111"/>
      <c r="II45" s="111"/>
      <c r="IJ45" s="111"/>
      <c r="IK45" s="111"/>
      <c r="IL45" s="111"/>
      <c r="IM45" s="111"/>
      <c r="IN45" s="111"/>
      <c r="IO45" s="112"/>
      <c r="IP45" s="112"/>
      <c r="IQ45" s="112"/>
    </row>
    <row r="46" spans="1:251" ht="13.5" customHeight="1">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4"/>
      <c r="BK46" s="64"/>
      <c r="BL46" s="64"/>
      <c r="BM46" s="59"/>
      <c r="BN46" s="59"/>
      <c r="BO46" s="59"/>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146">
        <v>200</v>
      </c>
      <c r="CT46" s="150">
        <f t="shared" si="3"/>
        <v>134</v>
      </c>
      <c r="CU46" s="148">
        <f t="shared" si="2"/>
        <v>0</v>
      </c>
      <c r="CV46" s="130"/>
      <c r="CW46" s="130"/>
      <c r="CX46" s="130"/>
      <c r="CY46" s="130"/>
      <c r="CZ46" s="151">
        <f t="shared" si="4"/>
        <v>175</v>
      </c>
      <c r="DA46" s="152"/>
      <c r="DB46" s="153">
        <f t="shared" si="0"/>
        <v>176.9816865492478</v>
      </c>
      <c r="DC46" s="130"/>
      <c r="DD46" s="154">
        <f t="shared" si="1"/>
        <v>150</v>
      </c>
      <c r="DE46" s="130"/>
      <c r="DF46" s="59"/>
      <c r="DG46" s="59"/>
      <c r="DH46" s="59"/>
      <c r="DI46" s="59"/>
      <c r="DJ46" s="59"/>
      <c r="DK46" s="59"/>
      <c r="HX46" s="111"/>
      <c r="HY46" s="111"/>
      <c r="HZ46" s="111"/>
      <c r="IA46" s="111"/>
      <c r="IB46" s="111"/>
      <c r="IC46" s="111"/>
      <c r="ID46" s="111"/>
      <c r="IE46" s="111"/>
      <c r="IF46" s="111"/>
      <c r="IG46" s="111"/>
      <c r="IH46" s="111"/>
      <c r="II46" s="111"/>
      <c r="IJ46" s="111"/>
      <c r="IK46" s="111"/>
      <c r="IL46" s="111"/>
      <c r="IM46" s="111"/>
      <c r="IN46" s="111"/>
      <c r="IO46" s="112"/>
      <c r="IP46" s="112"/>
      <c r="IQ46" s="112"/>
    </row>
    <row r="47" spans="1:251" ht="13.5" customHeight="1">
      <c r="A47" s="59"/>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4"/>
      <c r="BK47" s="64"/>
      <c r="BL47" s="64"/>
      <c r="BM47" s="59"/>
      <c r="BN47" s="59"/>
      <c r="BO47" s="59"/>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146">
        <v>250</v>
      </c>
      <c r="CT47" s="150">
        <f t="shared" si="3"/>
        <v>134</v>
      </c>
      <c r="CU47" s="148">
        <f t="shared" si="2"/>
        <v>0</v>
      </c>
      <c r="CV47" s="130"/>
      <c r="CW47" s="130"/>
      <c r="CX47" s="130"/>
      <c r="CY47" s="130"/>
      <c r="CZ47" s="151">
        <f t="shared" si="4"/>
        <v>200</v>
      </c>
      <c r="DA47" s="152"/>
      <c r="DB47" s="153">
        <f t="shared" si="0"/>
        <v>188.85440773316796</v>
      </c>
      <c r="DC47" s="130"/>
      <c r="DD47" s="154">
        <f t="shared" si="1"/>
        <v>150</v>
      </c>
      <c r="DE47" s="130"/>
      <c r="DF47" s="59"/>
      <c r="DG47" s="59"/>
      <c r="DH47" s="59"/>
      <c r="DI47" s="59"/>
      <c r="DJ47" s="59"/>
      <c r="DK47" s="59"/>
      <c r="HX47" s="111"/>
      <c r="HY47" s="111"/>
      <c r="HZ47" s="111"/>
      <c r="IA47" s="111"/>
      <c r="IB47" s="111"/>
      <c r="IC47" s="111"/>
      <c r="ID47" s="111"/>
      <c r="IE47" s="111"/>
      <c r="IF47" s="111"/>
      <c r="IG47" s="111"/>
      <c r="IH47" s="111"/>
      <c r="II47" s="111"/>
      <c r="IJ47" s="111"/>
      <c r="IK47" s="111"/>
      <c r="IL47" s="111"/>
      <c r="IM47" s="111"/>
      <c r="IN47" s="111"/>
      <c r="IO47" s="112"/>
      <c r="IP47" s="112"/>
      <c r="IQ47" s="112"/>
    </row>
    <row r="48" spans="1:251" ht="13.5" customHeight="1">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4"/>
      <c r="BK48" s="64"/>
      <c r="BL48" s="64"/>
      <c r="BM48" s="59"/>
      <c r="BN48" s="59"/>
      <c r="BO48" s="59"/>
      <c r="BP48" s="59"/>
      <c r="BQ48" s="59"/>
      <c r="BR48" s="59"/>
      <c r="BS48" s="59"/>
      <c r="BT48" s="59"/>
      <c r="BU48" s="59"/>
      <c r="BV48" s="59"/>
      <c r="BW48" s="59"/>
      <c r="BX48" s="59"/>
      <c r="BY48" s="59"/>
      <c r="BZ48" s="59"/>
      <c r="CA48" s="59"/>
      <c r="CB48" s="59"/>
      <c r="CC48" s="59"/>
      <c r="CD48" s="59"/>
      <c r="CE48" s="59"/>
      <c r="CF48" s="59"/>
      <c r="CG48" s="59"/>
      <c r="CH48" s="59"/>
      <c r="CI48" s="59"/>
      <c r="CJ48" s="59"/>
      <c r="CK48" s="59"/>
      <c r="CL48" s="59"/>
      <c r="CM48" s="59"/>
      <c r="CN48" s="59"/>
      <c r="CO48" s="59"/>
      <c r="CP48" s="59"/>
      <c r="CQ48" s="59"/>
      <c r="CR48" s="59"/>
      <c r="CS48" s="146">
        <v>325</v>
      </c>
      <c r="CT48" s="150">
        <f t="shared" si="3"/>
        <v>134</v>
      </c>
      <c r="CU48" s="148">
        <f t="shared" si="2"/>
        <v>0</v>
      </c>
      <c r="CV48" s="130"/>
      <c r="CW48" s="130"/>
      <c r="CX48" s="130"/>
      <c r="CY48" s="130"/>
      <c r="CZ48" s="151">
        <f t="shared" si="4"/>
        <v>225</v>
      </c>
      <c r="DA48" s="152"/>
      <c r="DB48" s="153">
        <f t="shared" si="0"/>
        <v>199.80513531527544</v>
      </c>
      <c r="DC48" s="130"/>
      <c r="DD48" s="154">
        <f t="shared" si="1"/>
        <v>150</v>
      </c>
      <c r="DE48" s="130"/>
      <c r="DF48" s="59"/>
      <c r="DG48" s="59"/>
      <c r="DH48" s="59"/>
      <c r="DI48" s="59"/>
      <c r="DJ48" s="59"/>
      <c r="DK48" s="59"/>
      <c r="HX48" s="111"/>
      <c r="HY48" s="111"/>
      <c r="HZ48" s="111"/>
      <c r="IA48" s="111"/>
      <c r="IB48" s="111"/>
      <c r="IC48" s="111"/>
      <c r="ID48" s="111"/>
      <c r="IE48" s="111"/>
      <c r="IF48" s="111"/>
      <c r="IG48" s="111"/>
      <c r="IH48" s="111"/>
      <c r="II48" s="111"/>
      <c r="IJ48" s="111"/>
      <c r="IK48" s="111"/>
      <c r="IL48" s="111"/>
      <c r="IM48" s="111"/>
      <c r="IN48" s="111"/>
      <c r="IO48" s="112"/>
      <c r="IP48" s="112"/>
      <c r="IQ48" s="112"/>
    </row>
    <row r="49" spans="1:251" ht="13.5" customHeight="1">
      <c r="A49" s="59"/>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4"/>
      <c r="BK49" s="64"/>
      <c r="BL49" s="64"/>
      <c r="BM49" s="59"/>
      <c r="BN49" s="59"/>
      <c r="BO49" s="59"/>
      <c r="BP49" s="59"/>
      <c r="BQ49" s="59"/>
      <c r="BR49" s="59"/>
      <c r="BS49" s="59"/>
      <c r="BT49" s="59"/>
      <c r="BU49" s="59"/>
      <c r="BV49" s="59"/>
      <c r="BW49" s="59"/>
      <c r="BX49" s="59"/>
      <c r="BY49" s="59"/>
      <c r="BZ49" s="59"/>
      <c r="CA49" s="59"/>
      <c r="CB49" s="59"/>
      <c r="CC49" s="59"/>
      <c r="CD49" s="59"/>
      <c r="CE49" s="59"/>
      <c r="CF49" s="59"/>
      <c r="CG49" s="59"/>
      <c r="CH49" s="59"/>
      <c r="CI49" s="59"/>
      <c r="CJ49" s="59"/>
      <c r="CK49" s="59"/>
      <c r="CL49" s="59"/>
      <c r="CM49" s="59"/>
      <c r="CN49" s="59"/>
      <c r="CO49" s="59"/>
      <c r="CP49" s="59"/>
      <c r="CQ49" s="59"/>
      <c r="CR49" s="59"/>
      <c r="CS49" s="146">
        <v>400</v>
      </c>
      <c r="CT49" s="150">
        <f t="shared" si="3"/>
        <v>134</v>
      </c>
      <c r="CU49" s="148">
        <f t="shared" si="2"/>
        <v>0</v>
      </c>
      <c r="CV49" s="130"/>
      <c r="CW49" s="130"/>
      <c r="CX49" s="130"/>
      <c r="CY49" s="130"/>
      <c r="CZ49" s="151">
        <f t="shared" si="4"/>
        <v>250</v>
      </c>
      <c r="DA49" s="152"/>
      <c r="DB49" s="153">
        <f t="shared" si="0"/>
        <v>209.98965343878154</v>
      </c>
      <c r="DC49" s="130"/>
      <c r="DD49" s="154">
        <f t="shared" si="1"/>
        <v>150</v>
      </c>
      <c r="DE49" s="130"/>
      <c r="DF49" s="59"/>
      <c r="DG49" s="59"/>
      <c r="DH49" s="59"/>
      <c r="DI49" s="59"/>
      <c r="DJ49" s="59"/>
      <c r="DK49" s="59"/>
      <c r="HX49" s="111"/>
      <c r="HY49" s="111"/>
      <c r="HZ49" s="111"/>
      <c r="IA49" s="111"/>
      <c r="IB49" s="111"/>
      <c r="IC49" s="111"/>
      <c r="ID49" s="111"/>
      <c r="IE49" s="111"/>
      <c r="IF49" s="111"/>
      <c r="IG49" s="111"/>
      <c r="IH49" s="111"/>
      <c r="II49" s="111"/>
      <c r="IJ49" s="111"/>
      <c r="IK49" s="111"/>
      <c r="IL49" s="111"/>
      <c r="IM49" s="111"/>
      <c r="IN49" s="111"/>
      <c r="IO49" s="112"/>
      <c r="IP49" s="112"/>
      <c r="IQ49" s="112"/>
    </row>
    <row r="50" spans="5:256" s="59" customFormat="1" ht="12" customHeight="1">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4"/>
      <c r="BK50" s="64"/>
      <c r="BL50" s="64"/>
      <c r="CS50" s="155">
        <v>500</v>
      </c>
      <c r="CT50" s="156">
        <f t="shared" si="3"/>
        <v>134</v>
      </c>
      <c r="CU50" s="157">
        <f t="shared" si="2"/>
        <v>0</v>
      </c>
      <c r="CV50" s="130"/>
      <c r="CW50" s="130"/>
      <c r="CX50" s="130"/>
      <c r="CY50" s="130"/>
      <c r="CZ50" s="158">
        <f t="shared" si="4"/>
        <v>275</v>
      </c>
      <c r="DA50" s="152"/>
      <c r="DB50" s="144">
        <f t="shared" si="0"/>
        <v>219.52606378606325</v>
      </c>
      <c r="DC50" s="130"/>
      <c r="DD50" s="159">
        <f t="shared" si="1"/>
        <v>150</v>
      </c>
      <c r="DE50" s="130"/>
      <c r="HX50" s="111"/>
      <c r="HY50" s="111"/>
      <c r="HZ50" s="111"/>
      <c r="IA50" s="111"/>
      <c r="IB50" s="111"/>
      <c r="IC50" s="111"/>
      <c r="ID50" s="111"/>
      <c r="IE50" s="111"/>
      <c r="IF50" s="111"/>
      <c r="IG50" s="111"/>
      <c r="IH50" s="111"/>
      <c r="II50" s="111"/>
      <c r="IJ50" s="111"/>
      <c r="IK50" s="111"/>
      <c r="IL50" s="111"/>
      <c r="IM50" s="111"/>
      <c r="IN50" s="111"/>
      <c r="IO50" s="112"/>
      <c r="IP50" s="112"/>
      <c r="IQ50" s="112"/>
      <c r="IR50" s="112"/>
      <c r="IS50" s="112"/>
      <c r="IT50" s="112"/>
      <c r="IU50" s="112"/>
      <c r="IV50" s="112"/>
    </row>
    <row r="51" spans="5:256" s="59" customFormat="1" ht="12" customHeight="1">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4"/>
      <c r="BK51" s="64"/>
      <c r="BL51" s="64"/>
      <c r="CS51" s="155">
        <v>630</v>
      </c>
      <c r="CT51" s="156">
        <f t="shared" si="3"/>
        <v>134</v>
      </c>
      <c r="CU51" s="157">
        <f t="shared" si="2"/>
        <v>0</v>
      </c>
      <c r="CV51" s="130"/>
      <c r="CW51" s="130"/>
      <c r="CX51" s="130"/>
      <c r="CY51" s="130"/>
      <c r="CZ51" s="158">
        <f t="shared" si="4"/>
        <v>300</v>
      </c>
      <c r="DA51" s="152"/>
      <c r="DB51" s="144">
        <f t="shared" si="0"/>
        <v>228.50622988891436</v>
      </c>
      <c r="DC51" s="130"/>
      <c r="DD51" s="159">
        <f t="shared" si="1"/>
        <v>150</v>
      </c>
      <c r="DE51" s="130"/>
      <c r="HX51" s="111"/>
      <c r="HY51" s="111"/>
      <c r="HZ51" s="111"/>
      <c r="IA51" s="111"/>
      <c r="IB51" s="111"/>
      <c r="IC51" s="111"/>
      <c r="ID51" s="111"/>
      <c r="IE51" s="111"/>
      <c r="IF51" s="111"/>
      <c r="IG51" s="111"/>
      <c r="IH51" s="111"/>
      <c r="II51" s="111"/>
      <c r="IJ51" s="111"/>
      <c r="IK51" s="111"/>
      <c r="IL51" s="111"/>
      <c r="IM51" s="111"/>
      <c r="IN51" s="111"/>
      <c r="IO51" s="112"/>
      <c r="IP51" s="112"/>
      <c r="IQ51" s="112"/>
      <c r="IR51" s="112"/>
      <c r="IS51" s="112"/>
      <c r="IT51" s="112"/>
      <c r="IU51" s="112"/>
      <c r="IV51" s="112"/>
    </row>
    <row r="52" spans="5:256" s="59" customFormat="1" ht="12" customHeight="1">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4"/>
      <c r="BK52" s="64"/>
      <c r="BL52" s="64"/>
      <c r="CS52" s="155">
        <v>800</v>
      </c>
      <c r="CT52" s="156">
        <f t="shared" si="3"/>
        <v>134</v>
      </c>
      <c r="CU52" s="157">
        <f t="shared" si="2"/>
        <v>0</v>
      </c>
      <c r="CV52" s="130"/>
      <c r="CW52" s="130"/>
      <c r="CX52" s="130"/>
      <c r="CY52" s="130"/>
      <c r="CZ52" s="158">
        <f t="shared" si="4"/>
        <v>325</v>
      </c>
      <c r="DA52" s="152"/>
      <c r="DB52" s="144">
        <f t="shared" si="0"/>
        <v>237.00313318202748</v>
      </c>
      <c r="DC52" s="130"/>
      <c r="DD52" s="159">
        <f t="shared" si="1"/>
        <v>150</v>
      </c>
      <c r="DE52" s="130"/>
      <c r="HX52" s="111"/>
      <c r="HY52" s="111"/>
      <c r="HZ52" s="111"/>
      <c r="IA52" s="111"/>
      <c r="IB52" s="111"/>
      <c r="IC52" s="111"/>
      <c r="ID52" s="111"/>
      <c r="IE52" s="111"/>
      <c r="IF52" s="111"/>
      <c r="IG52" s="111"/>
      <c r="IH52" s="111"/>
      <c r="II52" s="111"/>
      <c r="IJ52" s="111"/>
      <c r="IK52" s="111"/>
      <c r="IL52" s="111"/>
      <c r="IM52" s="111"/>
      <c r="IN52" s="111"/>
      <c r="IO52" s="112"/>
      <c r="IP52" s="112"/>
      <c r="IQ52" s="112"/>
      <c r="IR52" s="112"/>
      <c r="IS52" s="112"/>
      <c r="IT52" s="112"/>
      <c r="IU52" s="112"/>
      <c r="IV52" s="112"/>
    </row>
    <row r="53" spans="5:256" s="59" customFormat="1" ht="12" customHeight="1">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4"/>
      <c r="BK53" s="64"/>
      <c r="BL53" s="64"/>
      <c r="CS53" s="155">
        <v>1000</v>
      </c>
      <c r="CT53" s="156">
        <f t="shared" si="3"/>
        <v>134</v>
      </c>
      <c r="CU53" s="157">
        <f t="shared" si="2"/>
        <v>0</v>
      </c>
      <c r="CV53" s="130"/>
      <c r="CW53" s="130"/>
      <c r="CX53" s="130"/>
      <c r="CY53" s="130"/>
      <c r="CZ53" s="158">
        <f t="shared" si="4"/>
        <v>350</v>
      </c>
      <c r="DA53" s="152"/>
      <c r="DB53" s="144">
        <f t="shared" si="0"/>
        <v>245.07579259257395</v>
      </c>
      <c r="DC53" s="130"/>
      <c r="DD53" s="159">
        <f t="shared" si="1"/>
        <v>150</v>
      </c>
      <c r="DE53" s="130"/>
      <c r="HX53" s="111"/>
      <c r="HY53" s="111"/>
      <c r="HZ53" s="111"/>
      <c r="IA53" s="111"/>
      <c r="IB53" s="111"/>
      <c r="IC53" s="111"/>
      <c r="ID53" s="111"/>
      <c r="IE53" s="111"/>
      <c r="IF53" s="111"/>
      <c r="IG53" s="111"/>
      <c r="IH53" s="111"/>
      <c r="II53" s="111"/>
      <c r="IJ53" s="111"/>
      <c r="IK53" s="111"/>
      <c r="IL53" s="111"/>
      <c r="IM53" s="111"/>
      <c r="IN53" s="111"/>
      <c r="IO53" s="112"/>
      <c r="IP53" s="112"/>
      <c r="IQ53" s="112"/>
      <c r="IR53" s="112"/>
      <c r="IS53" s="112"/>
      <c r="IT53" s="112"/>
      <c r="IU53" s="112"/>
      <c r="IV53" s="112"/>
    </row>
    <row r="54" spans="5:256" s="59" customFormat="1" ht="12" customHeight="1">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4"/>
      <c r="BK54" s="64"/>
      <c r="BL54" s="64"/>
      <c r="CS54" s="155">
        <v>1250</v>
      </c>
      <c r="CT54" s="156">
        <f t="shared" si="3"/>
        <v>134</v>
      </c>
      <c r="CU54" s="157">
        <f t="shared" si="2"/>
        <v>0</v>
      </c>
      <c r="CV54" s="130"/>
      <c r="CW54" s="130"/>
      <c r="CX54" s="130"/>
      <c r="CY54" s="130"/>
      <c r="CZ54" s="158">
        <f t="shared" si="4"/>
        <v>375</v>
      </c>
      <c r="DA54" s="152"/>
      <c r="DB54" s="144">
        <f t="shared" si="0"/>
        <v>252.772664087643</v>
      </c>
      <c r="DC54" s="130"/>
      <c r="DD54" s="159">
        <f t="shared" si="1"/>
        <v>150</v>
      </c>
      <c r="DE54" s="130"/>
      <c r="HX54" s="111"/>
      <c r="HY54" s="111"/>
      <c r="HZ54" s="111"/>
      <c r="IA54" s="111"/>
      <c r="IB54" s="111"/>
      <c r="IC54" s="111"/>
      <c r="ID54" s="111"/>
      <c r="IE54" s="111"/>
      <c r="IF54" s="111"/>
      <c r="IG54" s="111"/>
      <c r="IH54" s="111"/>
      <c r="II54" s="111"/>
      <c r="IJ54" s="111"/>
      <c r="IK54" s="111"/>
      <c r="IL54" s="111"/>
      <c r="IM54" s="111"/>
      <c r="IN54" s="111"/>
      <c r="IO54" s="112"/>
      <c r="IP54" s="112"/>
      <c r="IQ54" s="112"/>
      <c r="IR54" s="112"/>
      <c r="IS54" s="112"/>
      <c r="IT54" s="112"/>
      <c r="IU54" s="112"/>
      <c r="IV54" s="112"/>
    </row>
    <row r="55" spans="5:256" s="59" customFormat="1" ht="12" customHeight="1">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4"/>
      <c r="BK55" s="64"/>
      <c r="BL55" s="64"/>
      <c r="CS55" s="155">
        <v>1600</v>
      </c>
      <c r="CT55" s="156">
        <f t="shared" si="3"/>
        <v>134</v>
      </c>
      <c r="CU55" s="157">
        <f t="shared" si="2"/>
        <v>0</v>
      </c>
      <c r="CV55" s="130"/>
      <c r="CW55" s="130"/>
      <c r="CX55" s="130"/>
      <c r="CY55" s="130"/>
      <c r="CZ55" s="158">
        <f t="shared" si="4"/>
        <v>400</v>
      </c>
      <c r="DA55" s="152"/>
      <c r="DB55" s="144">
        <f t="shared" si="0"/>
        <v>260.1340553559059</v>
      </c>
      <c r="DC55" s="130"/>
      <c r="DD55" s="159">
        <f t="shared" si="1"/>
        <v>150</v>
      </c>
      <c r="DE55" s="130"/>
      <c r="HX55" s="111"/>
      <c r="HY55" s="111"/>
      <c r="HZ55" s="111"/>
      <c r="IA55" s="111"/>
      <c r="IB55" s="111"/>
      <c r="IC55" s="111"/>
      <c r="ID55" s="111"/>
      <c r="IE55" s="111"/>
      <c r="IF55" s="111"/>
      <c r="IG55" s="111"/>
      <c r="IH55" s="111"/>
      <c r="II55" s="111"/>
      <c r="IJ55" s="111"/>
      <c r="IK55" s="111"/>
      <c r="IL55" s="111"/>
      <c r="IM55" s="111"/>
      <c r="IN55" s="111"/>
      <c r="IO55" s="112"/>
      <c r="IP55" s="112"/>
      <c r="IQ55" s="112"/>
      <c r="IR55" s="112"/>
      <c r="IS55" s="112"/>
      <c r="IT55" s="112"/>
      <c r="IU55" s="112"/>
      <c r="IV55" s="112"/>
    </row>
    <row r="56" spans="32:256" s="59" customFormat="1" ht="15.75" customHeight="1">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CS56" s="155">
        <v>2000</v>
      </c>
      <c r="CT56" s="156">
        <f t="shared" si="3"/>
        <v>134</v>
      </c>
      <c r="CU56" s="157">
        <f t="shared" si="2"/>
        <v>0</v>
      </c>
      <c r="CV56" s="130"/>
      <c r="CW56" s="130"/>
      <c r="CX56" s="130"/>
      <c r="CY56" s="130"/>
      <c r="CZ56" s="158">
        <f t="shared" si="4"/>
        <v>425</v>
      </c>
      <c r="DA56" s="152"/>
      <c r="DB56" s="144">
        <f t="shared" si="0"/>
        <v>267.1938817227337</v>
      </c>
      <c r="DC56" s="130"/>
      <c r="DD56" s="159">
        <f t="shared" si="1"/>
        <v>150</v>
      </c>
      <c r="DE56" s="130"/>
      <c r="HX56" s="111"/>
      <c r="HY56" s="111"/>
      <c r="HZ56" s="111"/>
      <c r="IA56" s="111"/>
      <c r="IB56" s="111"/>
      <c r="IC56" s="111"/>
      <c r="ID56" s="111"/>
      <c r="IE56" s="111"/>
      <c r="IF56" s="111"/>
      <c r="IG56" s="111"/>
      <c r="IH56" s="111"/>
      <c r="II56" s="111"/>
      <c r="IJ56" s="111"/>
      <c r="IK56" s="111"/>
      <c r="IL56" s="111"/>
      <c r="IM56" s="111"/>
      <c r="IN56" s="111"/>
      <c r="IO56" s="112"/>
      <c r="IP56" s="112"/>
      <c r="IQ56" s="112"/>
      <c r="IR56" s="112"/>
      <c r="IS56" s="112"/>
      <c r="IT56" s="112"/>
      <c r="IU56" s="112"/>
      <c r="IV56" s="112"/>
    </row>
    <row r="57" spans="32:256" s="59" customFormat="1" ht="15.75" customHeight="1">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CS57" s="155">
        <v>2500</v>
      </c>
      <c r="CT57" s="156">
        <f t="shared" si="3"/>
        <v>134</v>
      </c>
      <c r="CU57" s="157">
        <f t="shared" si="2"/>
        <v>0</v>
      </c>
      <c r="CV57" s="130"/>
      <c r="CW57" s="130"/>
      <c r="CX57" s="130"/>
      <c r="CY57" s="130"/>
      <c r="CZ57" s="158">
        <f t="shared" si="4"/>
        <v>450</v>
      </c>
      <c r="DA57" s="152"/>
      <c r="DB57" s="144">
        <f t="shared" si="0"/>
        <v>273.9809692547602</v>
      </c>
      <c r="DC57" s="130"/>
      <c r="DD57" s="159">
        <f t="shared" si="1"/>
        <v>150</v>
      </c>
      <c r="DE57" s="130"/>
      <c r="HX57" s="111"/>
      <c r="HY57" s="111"/>
      <c r="HZ57" s="111"/>
      <c r="IA57" s="111"/>
      <c r="IB57" s="111"/>
      <c r="IC57" s="111"/>
      <c r="ID57" s="111"/>
      <c r="IE57" s="111"/>
      <c r="IF57" s="111"/>
      <c r="IG57" s="111"/>
      <c r="IH57" s="111"/>
      <c r="II57" s="111"/>
      <c r="IJ57" s="111"/>
      <c r="IK57" s="111"/>
      <c r="IL57" s="111"/>
      <c r="IM57" s="111"/>
      <c r="IN57" s="111"/>
      <c r="IO57" s="112"/>
      <c r="IP57" s="112"/>
      <c r="IQ57" s="112"/>
      <c r="IR57" s="112"/>
      <c r="IS57" s="112"/>
      <c r="IT57" s="112"/>
      <c r="IU57" s="112"/>
      <c r="IV57" s="112"/>
    </row>
    <row r="58" spans="32:256" s="59" customFormat="1" ht="15" customHeight="1">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CS58" s="155">
        <v>3150</v>
      </c>
      <c r="CT58" s="156">
        <f t="shared" si="3"/>
        <v>134</v>
      </c>
      <c r="CU58" s="157">
        <f t="shared" si="2"/>
        <v>0</v>
      </c>
      <c r="CV58" s="130"/>
      <c r="CW58" s="130"/>
      <c r="CX58" s="130"/>
      <c r="CY58" s="130"/>
      <c r="CZ58" s="158">
        <f t="shared" si="4"/>
        <v>475</v>
      </c>
      <c r="DA58" s="152"/>
      <c r="DB58" s="144">
        <f t="shared" si="0"/>
        <v>280.5200391876625</v>
      </c>
      <c r="DC58" s="130"/>
      <c r="DD58" s="159">
        <f t="shared" si="1"/>
        <v>150</v>
      </c>
      <c r="DE58" s="130"/>
      <c r="HX58" s="111"/>
      <c r="HY58" s="111"/>
      <c r="HZ58" s="111"/>
      <c r="IA58" s="111"/>
      <c r="IB58" s="111"/>
      <c r="IC58" s="111"/>
      <c r="ID58" s="111"/>
      <c r="IE58" s="111"/>
      <c r="IF58" s="111"/>
      <c r="IG58" s="111"/>
      <c r="IH58" s="111"/>
      <c r="II58" s="111"/>
      <c r="IJ58" s="111"/>
      <c r="IK58" s="111"/>
      <c r="IL58" s="111"/>
      <c r="IM58" s="111"/>
      <c r="IN58" s="111"/>
      <c r="IO58" s="112"/>
      <c r="IP58" s="112"/>
      <c r="IQ58" s="112"/>
      <c r="IR58" s="112"/>
      <c r="IS58" s="112"/>
      <c r="IT58" s="112"/>
      <c r="IU58" s="112"/>
      <c r="IV58" s="112"/>
    </row>
    <row r="59" spans="32:256" s="59" customFormat="1" ht="15" customHeight="1">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CS59" s="155">
        <v>4000</v>
      </c>
      <c r="CT59" s="156">
        <f t="shared" si="3"/>
        <v>134</v>
      </c>
      <c r="CU59" s="157">
        <f t="shared" si="2"/>
        <v>0</v>
      </c>
      <c r="CV59" s="130"/>
      <c r="CW59" s="130"/>
      <c r="CX59" s="130"/>
      <c r="CY59" s="130"/>
      <c r="CZ59" s="158">
        <f t="shared" si="4"/>
        <v>500</v>
      </c>
      <c r="DA59" s="152"/>
      <c r="DB59" s="144">
        <f t="shared" si="0"/>
        <v>286.83246339371</v>
      </c>
      <c r="DC59" s="130"/>
      <c r="DD59" s="159">
        <f t="shared" si="1"/>
        <v>150</v>
      </c>
      <c r="DE59" s="130"/>
      <c r="HX59" s="111"/>
      <c r="HY59" s="111"/>
      <c r="HZ59" s="111"/>
      <c r="IA59" s="111"/>
      <c r="IB59" s="111"/>
      <c r="IC59" s="111"/>
      <c r="ID59" s="111"/>
      <c r="IE59" s="111"/>
      <c r="IF59" s="111"/>
      <c r="IG59" s="111"/>
      <c r="IH59" s="111"/>
      <c r="II59" s="111"/>
      <c r="IJ59" s="111"/>
      <c r="IK59" s="111"/>
      <c r="IL59" s="111"/>
      <c r="IM59" s="111"/>
      <c r="IN59" s="111"/>
      <c r="IO59" s="112"/>
      <c r="IP59" s="112"/>
      <c r="IQ59" s="112"/>
      <c r="IR59" s="112"/>
      <c r="IS59" s="112"/>
      <c r="IT59" s="112"/>
      <c r="IU59" s="112"/>
      <c r="IV59" s="112"/>
    </row>
    <row r="60" spans="32:256" s="59" customFormat="1" ht="15" customHeight="1">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CS60" s="160"/>
      <c r="CT60" s="160"/>
      <c r="CU60" s="130"/>
      <c r="CV60" s="130"/>
      <c r="CW60" s="130"/>
      <c r="CX60" s="130"/>
      <c r="CY60" s="130"/>
      <c r="CZ60" s="158">
        <f t="shared" si="4"/>
        <v>525</v>
      </c>
      <c r="DA60" s="152"/>
      <c r="DB60" s="144">
        <f t="shared" si="0"/>
        <v>292.93685231483676</v>
      </c>
      <c r="DC60" s="130"/>
      <c r="DD60" s="159">
        <f t="shared" si="1"/>
        <v>150</v>
      </c>
      <c r="DE60" s="130"/>
      <c r="HX60" s="111"/>
      <c r="HY60" s="111"/>
      <c r="HZ60" s="111"/>
      <c r="IA60" s="111"/>
      <c r="IB60" s="111"/>
      <c r="IC60" s="111"/>
      <c r="ID60" s="111"/>
      <c r="IE60" s="111"/>
      <c r="IF60" s="111"/>
      <c r="IG60" s="111"/>
      <c r="IH60" s="111"/>
      <c r="II60" s="111"/>
      <c r="IJ60" s="111"/>
      <c r="IK60" s="111"/>
      <c r="IL60" s="111"/>
      <c r="IM60" s="111"/>
      <c r="IN60" s="111"/>
      <c r="IO60" s="112"/>
      <c r="IP60" s="112"/>
      <c r="IQ60" s="112"/>
      <c r="IR60" s="112"/>
      <c r="IS60" s="112"/>
      <c r="IT60" s="112"/>
      <c r="IU60" s="112"/>
      <c r="IV60" s="112"/>
    </row>
    <row r="61" spans="32:256" s="59" customFormat="1" ht="15" customHeight="1">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CS61" s="130"/>
      <c r="CT61" s="130"/>
      <c r="CU61" s="130"/>
      <c r="CV61" s="130"/>
      <c r="CW61" s="130"/>
      <c r="CX61" s="130"/>
      <c r="CY61" s="130"/>
      <c r="CZ61" s="158">
        <f t="shared" si="4"/>
        <v>550</v>
      </c>
      <c r="DA61" s="152"/>
      <c r="DB61" s="144">
        <f t="shared" si="0"/>
        <v>298.8495182954623</v>
      </c>
      <c r="DC61" s="130"/>
      <c r="DD61" s="159">
        <f t="shared" si="1"/>
        <v>150</v>
      </c>
      <c r="DE61" s="130"/>
      <c r="HX61" s="111"/>
      <c r="HY61" s="111"/>
      <c r="HZ61" s="111"/>
      <c r="IA61" s="111"/>
      <c r="IB61" s="111"/>
      <c r="IC61" s="111"/>
      <c r="ID61" s="111"/>
      <c r="IE61" s="111"/>
      <c r="IF61" s="111"/>
      <c r="IG61" s="111"/>
      <c r="IH61" s="111"/>
      <c r="II61" s="111"/>
      <c r="IJ61" s="111"/>
      <c r="IK61" s="111"/>
      <c r="IL61" s="111"/>
      <c r="IM61" s="111"/>
      <c r="IN61" s="111"/>
      <c r="IO61" s="112"/>
      <c r="IP61" s="112"/>
      <c r="IQ61" s="112"/>
      <c r="IR61" s="112"/>
      <c r="IS61" s="112"/>
      <c r="IT61" s="112"/>
      <c r="IU61" s="112"/>
      <c r="IV61" s="112"/>
    </row>
    <row r="62" spans="32:256" s="59" customFormat="1" ht="15" customHeight="1">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CS62" s="130"/>
      <c r="CT62" s="130"/>
      <c r="CU62" s="130"/>
      <c r="CV62" s="130"/>
      <c r="CW62" s="130"/>
      <c r="CX62" s="130"/>
      <c r="CY62" s="130"/>
      <c r="CZ62" s="158">
        <f t="shared" si="4"/>
        <v>575</v>
      </c>
      <c r="DA62" s="152"/>
      <c r="DB62" s="144">
        <f t="shared" si="0"/>
        <v>304.584844882573</v>
      </c>
      <c r="DC62" s="130"/>
      <c r="DD62" s="159">
        <f t="shared" si="1"/>
        <v>150</v>
      </c>
      <c r="DE62" s="130"/>
      <c r="HX62" s="111"/>
      <c r="HY62" s="111"/>
      <c r="HZ62" s="111"/>
      <c r="IA62" s="111"/>
      <c r="IB62" s="111"/>
      <c r="IC62" s="111"/>
      <c r="ID62" s="111"/>
      <c r="IE62" s="111"/>
      <c r="IF62" s="111"/>
      <c r="IG62" s="111"/>
      <c r="IH62" s="111"/>
      <c r="II62" s="111"/>
      <c r="IJ62" s="111"/>
      <c r="IK62" s="111"/>
      <c r="IL62" s="111"/>
      <c r="IM62" s="111"/>
      <c r="IN62" s="111"/>
      <c r="IO62" s="112"/>
      <c r="IP62" s="112"/>
      <c r="IQ62" s="112"/>
      <c r="IR62" s="112"/>
      <c r="IS62" s="112"/>
      <c r="IT62" s="112"/>
      <c r="IU62" s="112"/>
      <c r="IV62" s="112"/>
    </row>
    <row r="63" spans="32:256" s="59" customFormat="1" ht="15" customHeight="1">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CS63" s="130"/>
      <c r="CT63" s="130"/>
      <c r="CU63" s="130"/>
      <c r="CV63" s="130"/>
      <c r="CW63" s="130"/>
      <c r="CX63" s="130"/>
      <c r="CY63" s="130"/>
      <c r="CZ63" s="158">
        <f t="shared" si="4"/>
        <v>600</v>
      </c>
      <c r="DA63" s="152"/>
      <c r="DB63" s="144">
        <f t="shared" si="0"/>
        <v>310.1555842191497</v>
      </c>
      <c r="DC63" s="130"/>
      <c r="DD63" s="159">
        <f t="shared" si="1"/>
        <v>150</v>
      </c>
      <c r="DE63" s="130"/>
      <c r="HX63" s="111"/>
      <c r="HY63" s="111"/>
      <c r="HZ63" s="111"/>
      <c r="IA63" s="111"/>
      <c r="IB63" s="111"/>
      <c r="IC63" s="111"/>
      <c r="ID63" s="111"/>
      <c r="IE63" s="111"/>
      <c r="IF63" s="111"/>
      <c r="IG63" s="111"/>
      <c r="IH63" s="111"/>
      <c r="II63" s="111"/>
      <c r="IJ63" s="111"/>
      <c r="IK63" s="111"/>
      <c r="IL63" s="111"/>
      <c r="IM63" s="111"/>
      <c r="IN63" s="111"/>
      <c r="IO63" s="112"/>
      <c r="IP63" s="112"/>
      <c r="IQ63" s="112"/>
      <c r="IR63" s="112"/>
      <c r="IS63" s="112"/>
      <c r="IT63" s="112"/>
      <c r="IU63" s="112"/>
      <c r="IV63" s="112"/>
    </row>
    <row r="64" spans="32:256" s="59" customFormat="1" ht="15" customHeight="1">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CS64" s="130"/>
      <c r="CT64" s="130"/>
      <c r="CU64" s="130"/>
      <c r="CV64" s="130"/>
      <c r="CW64" s="130"/>
      <c r="CX64" s="130"/>
      <c r="CY64" s="130"/>
      <c r="CZ64" s="158">
        <f t="shared" si="4"/>
        <v>625</v>
      </c>
      <c r="DA64" s="152"/>
      <c r="DB64" s="144">
        <f t="shared" si="0"/>
        <v>315.57309878805034</v>
      </c>
      <c r="DC64" s="130"/>
      <c r="DD64" s="159">
        <f t="shared" si="1"/>
        <v>150</v>
      </c>
      <c r="DE64" s="130"/>
      <c r="HX64" s="111"/>
      <c r="HY64" s="111"/>
      <c r="HZ64" s="111"/>
      <c r="IA64" s="111"/>
      <c r="IB64" s="111"/>
      <c r="IC64" s="111"/>
      <c r="ID64" s="111"/>
      <c r="IE64" s="111"/>
      <c r="IF64" s="111"/>
      <c r="IG64" s="111"/>
      <c r="IH64" s="111"/>
      <c r="II64" s="111"/>
      <c r="IJ64" s="111"/>
      <c r="IK64" s="111"/>
      <c r="IL64" s="111"/>
      <c r="IM64" s="111"/>
      <c r="IN64" s="111"/>
      <c r="IO64" s="112"/>
      <c r="IP64" s="112"/>
      <c r="IQ64" s="112"/>
      <c r="IR64" s="112"/>
      <c r="IS64" s="112"/>
      <c r="IT64" s="112"/>
      <c r="IU64" s="112"/>
      <c r="IV64" s="112"/>
    </row>
    <row r="65" spans="50:256" s="59" customFormat="1" ht="15" customHeight="1">
      <c r="AX65" s="63"/>
      <c r="AY65" s="63"/>
      <c r="AZ65" s="63"/>
      <c r="BA65" s="63"/>
      <c r="BB65" s="63"/>
      <c r="BC65" s="63"/>
      <c r="BD65" s="63"/>
      <c r="BE65" s="63"/>
      <c r="BF65" s="63"/>
      <c r="BG65" s="63"/>
      <c r="BH65" s="63"/>
      <c r="BI65" s="63"/>
      <c r="CS65" s="130"/>
      <c r="CT65" s="130"/>
      <c r="CU65" s="130"/>
      <c r="CV65" s="130"/>
      <c r="CW65" s="130"/>
      <c r="CX65" s="130"/>
      <c r="CY65" s="130"/>
      <c r="CZ65" s="158">
        <f t="shared" si="4"/>
        <v>650</v>
      </c>
      <c r="DA65" s="152"/>
      <c r="DB65" s="144">
        <f t="shared" si="0"/>
        <v>320.84755961461826</v>
      </c>
      <c r="DC65" s="130"/>
      <c r="DD65" s="159">
        <f t="shared" si="1"/>
        <v>150</v>
      </c>
      <c r="DE65" s="130"/>
      <c r="HX65" s="111"/>
      <c r="HY65" s="111"/>
      <c r="HZ65" s="111"/>
      <c r="IA65" s="111"/>
      <c r="IB65" s="111"/>
      <c r="IC65" s="111"/>
      <c r="ID65" s="111"/>
      <c r="IE65" s="111"/>
      <c r="IF65" s="111"/>
      <c r="IG65" s="111"/>
      <c r="IH65" s="111"/>
      <c r="II65" s="111"/>
      <c r="IJ65" s="111"/>
      <c r="IK65" s="111"/>
      <c r="IL65" s="111"/>
      <c r="IM65" s="111"/>
      <c r="IN65" s="111"/>
      <c r="IO65" s="112"/>
      <c r="IP65" s="112"/>
      <c r="IQ65" s="112"/>
      <c r="IR65" s="112"/>
      <c r="IS65" s="112"/>
      <c r="IT65" s="112"/>
      <c r="IU65" s="112"/>
      <c r="IV65" s="112"/>
    </row>
    <row r="66" spans="50:256" s="59" customFormat="1" ht="15" customHeight="1">
      <c r="AX66" s="63"/>
      <c r="AY66" s="63"/>
      <c r="AZ66" s="63"/>
      <c r="BA66" s="63"/>
      <c r="BB66" s="63"/>
      <c r="BC66" s="63"/>
      <c r="BD66" s="63"/>
      <c r="BE66" s="63"/>
      <c r="BF66" s="63"/>
      <c r="BG66" s="63"/>
      <c r="BH66" s="63"/>
      <c r="BI66" s="63"/>
      <c r="CS66" s="130"/>
      <c r="CT66" s="130"/>
      <c r="CU66" s="130"/>
      <c r="CV66" s="130"/>
      <c r="CW66" s="130"/>
      <c r="CX66" s="130"/>
      <c r="CY66" s="130"/>
      <c r="CZ66" s="158">
        <f t="shared" si="4"/>
        <v>675</v>
      </c>
      <c r="DA66" s="152"/>
      <c r="DB66" s="144">
        <f t="shared" si="0"/>
        <v>325.98811005880066</v>
      </c>
      <c r="DC66" s="130"/>
      <c r="DD66" s="159">
        <f t="shared" si="1"/>
        <v>150</v>
      </c>
      <c r="DE66" s="130"/>
      <c r="HX66" s="111"/>
      <c r="HY66" s="111"/>
      <c r="HZ66" s="111"/>
      <c r="IA66" s="111"/>
      <c r="IB66" s="111"/>
      <c r="IC66" s="111"/>
      <c r="ID66" s="111"/>
      <c r="IE66" s="111"/>
      <c r="IF66" s="111"/>
      <c r="IG66" s="111"/>
      <c r="IH66" s="111"/>
      <c r="II66" s="111"/>
      <c r="IJ66" s="111"/>
      <c r="IK66" s="111"/>
      <c r="IL66" s="111"/>
      <c r="IM66" s="111"/>
      <c r="IN66" s="111"/>
      <c r="IO66" s="112"/>
      <c r="IP66" s="112"/>
      <c r="IQ66" s="112"/>
      <c r="IR66" s="112"/>
      <c r="IS66" s="112"/>
      <c r="IT66" s="112"/>
      <c r="IU66" s="112"/>
      <c r="IV66" s="112"/>
    </row>
    <row r="67" spans="50:256" s="59" customFormat="1" ht="15" customHeight="1">
      <c r="AX67" s="63"/>
      <c r="AY67" s="63"/>
      <c r="AZ67" s="63"/>
      <c r="BA67" s="63"/>
      <c r="BB67" s="63"/>
      <c r="BC67" s="63"/>
      <c r="BD67" s="63"/>
      <c r="BE67" s="63"/>
      <c r="BF67" s="63"/>
      <c r="BG67" s="63"/>
      <c r="BH67" s="63"/>
      <c r="BI67" s="63"/>
      <c r="CS67" s="130"/>
      <c r="CT67" s="130"/>
      <c r="CU67" s="130"/>
      <c r="CV67" s="130"/>
      <c r="CW67" s="130"/>
      <c r="CX67" s="130"/>
      <c r="CY67" s="130"/>
      <c r="CZ67" s="158">
        <f t="shared" si="4"/>
        <v>700</v>
      </c>
      <c r="DA67" s="152"/>
      <c r="DB67" s="144">
        <f t="shared" si="0"/>
        <v>331.0030021609828</v>
      </c>
      <c r="DC67" s="130"/>
      <c r="DD67" s="159">
        <f t="shared" si="1"/>
        <v>150</v>
      </c>
      <c r="DE67" s="130"/>
      <c r="HX67" s="111"/>
      <c r="HY67" s="111"/>
      <c r="HZ67" s="111"/>
      <c r="IA67" s="111"/>
      <c r="IB67" s="111"/>
      <c r="IC67" s="111"/>
      <c r="ID67" s="111"/>
      <c r="IE67" s="111"/>
      <c r="IF67" s="111"/>
      <c r="IG67" s="111"/>
      <c r="IH67" s="111"/>
      <c r="II67" s="111"/>
      <c r="IJ67" s="111"/>
      <c r="IK67" s="111"/>
      <c r="IL67" s="111"/>
      <c r="IM67" s="111"/>
      <c r="IN67" s="111"/>
      <c r="IO67" s="112"/>
      <c r="IP67" s="112"/>
      <c r="IQ67" s="112"/>
      <c r="IR67" s="112"/>
      <c r="IS67" s="112"/>
      <c r="IT67" s="112"/>
      <c r="IU67" s="112"/>
      <c r="IV67" s="112"/>
    </row>
    <row r="68" spans="50:256" s="59" customFormat="1" ht="15" customHeight="1">
      <c r="AX68" s="63"/>
      <c r="AY68" s="63"/>
      <c r="AZ68" s="63"/>
      <c r="BA68" s="63"/>
      <c r="BB68" s="63"/>
      <c r="BC68" s="63"/>
      <c r="BD68" s="63"/>
      <c r="BE68" s="63"/>
      <c r="BF68" s="63"/>
      <c r="BG68" s="63"/>
      <c r="BH68" s="63"/>
      <c r="BI68" s="63"/>
      <c r="CS68" s="130"/>
      <c r="CT68" s="130"/>
      <c r="CU68" s="130"/>
      <c r="CV68" s="130"/>
      <c r="CW68" s="130"/>
      <c r="CX68" s="130"/>
      <c r="CY68" s="130"/>
      <c r="CZ68" s="158">
        <f t="shared" si="4"/>
        <v>725</v>
      </c>
      <c r="DA68" s="152"/>
      <c r="DB68" s="144">
        <f t="shared" si="0"/>
        <v>335.89971090919073</v>
      </c>
      <c r="DC68" s="130"/>
      <c r="DD68" s="159">
        <f t="shared" si="1"/>
        <v>150</v>
      </c>
      <c r="DE68" s="130"/>
      <c r="HX68" s="111"/>
      <c r="HY68" s="111"/>
      <c r="HZ68" s="111"/>
      <c r="IA68" s="111"/>
      <c r="IB68" s="111"/>
      <c r="IC68" s="111"/>
      <c r="ID68" s="111"/>
      <c r="IE68" s="111"/>
      <c r="IF68" s="111"/>
      <c r="IG68" s="111"/>
      <c r="IH68" s="111"/>
      <c r="II68" s="111"/>
      <c r="IJ68" s="111"/>
      <c r="IK68" s="111"/>
      <c r="IL68" s="111"/>
      <c r="IM68" s="111"/>
      <c r="IN68" s="111"/>
      <c r="IO68" s="112"/>
      <c r="IP68" s="112"/>
      <c r="IQ68" s="112"/>
      <c r="IR68" s="112"/>
      <c r="IS68" s="112"/>
      <c r="IT68" s="112"/>
      <c r="IU68" s="112"/>
      <c r="IV68" s="112"/>
    </row>
    <row r="69" spans="50:256" s="59" customFormat="1" ht="15" customHeight="1">
      <c r="AX69" s="63"/>
      <c r="AY69" s="63"/>
      <c r="AZ69" s="63"/>
      <c r="BA69" s="63"/>
      <c r="BB69" s="63"/>
      <c r="BC69" s="63"/>
      <c r="BD69" s="63"/>
      <c r="BE69" s="63"/>
      <c r="BF69" s="63"/>
      <c r="BG69" s="63"/>
      <c r="BH69" s="63"/>
      <c r="BI69" s="63"/>
      <c r="CS69" s="130"/>
      <c r="CT69" s="130"/>
      <c r="CU69" s="130"/>
      <c r="CV69" s="130"/>
      <c r="CW69" s="130"/>
      <c r="CX69" s="130"/>
      <c r="CY69" s="130"/>
      <c r="CZ69" s="158">
        <f t="shared" si="4"/>
        <v>750</v>
      </c>
      <c r="DA69" s="152"/>
      <c r="DB69" s="144">
        <f t="shared" si="0"/>
        <v>340.6850306049514</v>
      </c>
      <c r="DC69" s="130"/>
      <c r="DD69" s="159">
        <f t="shared" si="1"/>
        <v>150</v>
      </c>
      <c r="DE69" s="130"/>
      <c r="HX69" s="111"/>
      <c r="HY69" s="111"/>
      <c r="HZ69" s="111"/>
      <c r="IA69" s="111"/>
      <c r="IB69" s="111"/>
      <c r="IC69" s="111"/>
      <c r="ID69" s="111"/>
      <c r="IE69" s="111"/>
      <c r="IF69" s="111"/>
      <c r="IG69" s="111"/>
      <c r="IH69" s="111"/>
      <c r="II69" s="111"/>
      <c r="IJ69" s="111"/>
      <c r="IK69" s="111"/>
      <c r="IL69" s="111"/>
      <c r="IM69" s="111"/>
      <c r="IN69" s="111"/>
      <c r="IO69" s="112"/>
      <c r="IP69" s="112"/>
      <c r="IQ69" s="112"/>
      <c r="IR69" s="112"/>
      <c r="IS69" s="112"/>
      <c r="IT69" s="112"/>
      <c r="IU69" s="112"/>
      <c r="IV69" s="112"/>
    </row>
    <row r="70" spans="50:256" s="59" customFormat="1" ht="15" customHeight="1">
      <c r="AX70" s="63"/>
      <c r="AY70" s="63"/>
      <c r="AZ70" s="63"/>
      <c r="BA70" s="63"/>
      <c r="BB70" s="63"/>
      <c r="BC70" s="63"/>
      <c r="BD70" s="63"/>
      <c r="BE70" s="63"/>
      <c r="BF70" s="63"/>
      <c r="BG70" s="63"/>
      <c r="BH70" s="63"/>
      <c r="BI70" s="63"/>
      <c r="CS70" s="130"/>
      <c r="CT70" s="130"/>
      <c r="CU70" s="130"/>
      <c r="CV70" s="130"/>
      <c r="CW70" s="130"/>
      <c r="CX70" s="130"/>
      <c r="CY70" s="130"/>
      <c r="CZ70" s="158">
        <f t="shared" si="4"/>
        <v>775</v>
      </c>
      <c r="DA70" s="152"/>
      <c r="DB70" s="144">
        <f t="shared" si="0"/>
        <v>345.36515660802246</v>
      </c>
      <c r="DC70" s="130"/>
      <c r="DD70" s="159">
        <f t="shared" si="1"/>
        <v>150</v>
      </c>
      <c r="DE70" s="130"/>
      <c r="HX70" s="111"/>
      <c r="HY70" s="111"/>
      <c r="HZ70" s="111"/>
      <c r="IA70" s="111"/>
      <c r="IB70" s="111"/>
      <c r="IC70" s="111"/>
      <c r="ID70" s="111"/>
      <c r="IE70" s="111"/>
      <c r="IF70" s="111"/>
      <c r="IG70" s="111"/>
      <c r="IH70" s="111"/>
      <c r="II70" s="111"/>
      <c r="IJ70" s="111"/>
      <c r="IK70" s="111"/>
      <c r="IL70" s="111"/>
      <c r="IM70" s="111"/>
      <c r="IN70" s="111"/>
      <c r="IO70" s="112"/>
      <c r="IP70" s="112"/>
      <c r="IQ70" s="112"/>
      <c r="IR70" s="112"/>
      <c r="IS70" s="112"/>
      <c r="IT70" s="112"/>
      <c r="IU70" s="112"/>
      <c r="IV70" s="112"/>
    </row>
    <row r="71" spans="50:256" s="59" customFormat="1" ht="15" customHeight="1">
      <c r="AX71" s="63"/>
      <c r="AY71" s="63"/>
      <c r="AZ71" s="63"/>
      <c r="BA71" s="63"/>
      <c r="BB71" s="63"/>
      <c r="BC71" s="63"/>
      <c r="BD71" s="63"/>
      <c r="BE71" s="63"/>
      <c r="BF71" s="63"/>
      <c r="BG71" s="63"/>
      <c r="BH71" s="63"/>
      <c r="BI71" s="63"/>
      <c r="CS71" s="130"/>
      <c r="CT71" s="130"/>
      <c r="CU71" s="130"/>
      <c r="CV71" s="130"/>
      <c r="CW71" s="130"/>
      <c r="CX71" s="130"/>
      <c r="CY71" s="130"/>
      <c r="CZ71" s="158">
        <f t="shared" si="4"/>
        <v>800</v>
      </c>
      <c r="DA71" s="152"/>
      <c r="DB71" s="144">
        <f t="shared" si="0"/>
        <v>349.94575505732536</v>
      </c>
      <c r="DC71" s="130"/>
      <c r="DD71" s="159">
        <f t="shared" si="1"/>
        <v>150</v>
      </c>
      <c r="DE71" s="130"/>
      <c r="HX71" s="111"/>
      <c r="HY71" s="111"/>
      <c r="HZ71" s="111"/>
      <c r="IA71" s="111"/>
      <c r="IB71" s="111"/>
      <c r="IC71" s="111"/>
      <c r="ID71" s="111"/>
      <c r="IE71" s="111"/>
      <c r="IF71" s="111"/>
      <c r="IG71" s="111"/>
      <c r="IH71" s="111"/>
      <c r="II71" s="111"/>
      <c r="IJ71" s="111"/>
      <c r="IK71" s="111"/>
      <c r="IL71" s="111"/>
      <c r="IM71" s="111"/>
      <c r="IN71" s="111"/>
      <c r="IO71" s="112"/>
      <c r="IP71" s="112"/>
      <c r="IQ71" s="112"/>
      <c r="IR71" s="112"/>
      <c r="IS71" s="112"/>
      <c r="IT71" s="112"/>
      <c r="IU71" s="112"/>
      <c r="IV71" s="112"/>
    </row>
    <row r="72" spans="50:256" s="59" customFormat="1" ht="15" customHeight="1">
      <c r="AX72" s="63"/>
      <c r="AY72" s="63"/>
      <c r="AZ72" s="63"/>
      <c r="BA72" s="63"/>
      <c r="BB72" s="63"/>
      <c r="BC72" s="63"/>
      <c r="BD72" s="63"/>
      <c r="BE72" s="63"/>
      <c r="BF72" s="63"/>
      <c r="BG72" s="63"/>
      <c r="BH72" s="63"/>
      <c r="BI72" s="63"/>
      <c r="CS72" s="130"/>
      <c r="CT72" s="130"/>
      <c r="CU72" s="130"/>
      <c r="CV72" s="130"/>
      <c r="CW72" s="130"/>
      <c r="CX72" s="130"/>
      <c r="CY72" s="130"/>
      <c r="CZ72" s="158">
        <f t="shared" si="4"/>
        <v>825</v>
      </c>
      <c r="DA72" s="152"/>
      <c r="DB72" s="144">
        <f t="shared" si="0"/>
        <v>354.43202264073517</v>
      </c>
      <c r="DC72" s="130"/>
      <c r="DD72" s="159">
        <f t="shared" si="1"/>
        <v>150</v>
      </c>
      <c r="DE72" s="130"/>
      <c r="HX72" s="111"/>
      <c r="HY72" s="111"/>
      <c r="HZ72" s="111"/>
      <c r="IA72" s="111"/>
      <c r="IB72" s="111"/>
      <c r="IC72" s="111"/>
      <c r="ID72" s="111"/>
      <c r="IE72" s="111"/>
      <c r="IF72" s="111"/>
      <c r="IG72" s="111"/>
      <c r="IH72" s="111"/>
      <c r="II72" s="111"/>
      <c r="IJ72" s="111"/>
      <c r="IK72" s="111"/>
      <c r="IL72" s="111"/>
      <c r="IM72" s="111"/>
      <c r="IN72" s="111"/>
      <c r="IO72" s="112"/>
      <c r="IP72" s="112"/>
      <c r="IQ72" s="112"/>
      <c r="IR72" s="112"/>
      <c r="IS72" s="112"/>
      <c r="IT72" s="112"/>
      <c r="IU72" s="112"/>
      <c r="IV72" s="112"/>
    </row>
    <row r="73" spans="50:256" s="59" customFormat="1" ht="15" customHeight="1">
      <c r="AX73" s="63"/>
      <c r="AY73" s="63"/>
      <c r="AZ73" s="63"/>
      <c r="BA73" s="63"/>
      <c r="BB73" s="63"/>
      <c r="BC73" s="63"/>
      <c r="BD73" s="63"/>
      <c r="BE73" s="63"/>
      <c r="BF73" s="63"/>
      <c r="BG73" s="63"/>
      <c r="BH73" s="63"/>
      <c r="BI73" s="63"/>
      <c r="CS73" s="130"/>
      <c r="CT73" s="130"/>
      <c r="CU73" s="130"/>
      <c r="CV73" s="130"/>
      <c r="CW73" s="130"/>
      <c r="CX73" s="130"/>
      <c r="CY73" s="130"/>
      <c r="CZ73" s="158">
        <f t="shared" si="4"/>
        <v>850</v>
      </c>
      <c r="DA73" s="152"/>
      <c r="DB73" s="144">
        <f t="shared" si="0"/>
        <v>358.828738079769</v>
      </c>
      <c r="DC73" s="130"/>
      <c r="DD73" s="159">
        <f t="shared" si="1"/>
        <v>150</v>
      </c>
      <c r="DE73" s="130"/>
      <c r="HX73" s="111"/>
      <c r="HY73" s="111"/>
      <c r="HZ73" s="111"/>
      <c r="IA73" s="111"/>
      <c r="IB73" s="111"/>
      <c r="IC73" s="111"/>
      <c r="ID73" s="111"/>
      <c r="IE73" s="111"/>
      <c r="IF73" s="111"/>
      <c r="IG73" s="111"/>
      <c r="IH73" s="111"/>
      <c r="II73" s="111"/>
      <c r="IJ73" s="111"/>
      <c r="IK73" s="111"/>
      <c r="IL73" s="111"/>
      <c r="IM73" s="111"/>
      <c r="IN73" s="111"/>
      <c r="IO73" s="112"/>
      <c r="IP73" s="112"/>
      <c r="IQ73" s="112"/>
      <c r="IR73" s="112"/>
      <c r="IS73" s="112"/>
      <c r="IT73" s="112"/>
      <c r="IU73" s="112"/>
      <c r="IV73" s="112"/>
    </row>
    <row r="74" spans="50:256" s="59" customFormat="1" ht="15" customHeight="1">
      <c r="AX74" s="63"/>
      <c r="AY74" s="63"/>
      <c r="AZ74" s="63"/>
      <c r="BA74" s="63"/>
      <c r="BB74" s="63"/>
      <c r="BC74" s="63"/>
      <c r="BD74" s="63"/>
      <c r="BE74" s="63"/>
      <c r="BF74" s="63"/>
      <c r="BG74" s="63"/>
      <c r="BH74" s="63"/>
      <c r="BI74" s="63"/>
      <c r="CS74" s="130"/>
      <c r="CT74" s="130"/>
      <c r="CU74" s="130"/>
      <c r="CV74" s="130"/>
      <c r="CW74" s="130"/>
      <c r="CX74" s="130"/>
      <c r="CY74" s="130"/>
      <c r="CZ74" s="158">
        <f t="shared" si="4"/>
        <v>875</v>
      </c>
      <c r="DA74" s="152"/>
      <c r="DB74" s="144">
        <f t="shared" si="0"/>
        <v>363.14030667749245</v>
      </c>
      <c r="DC74" s="130"/>
      <c r="DD74" s="159">
        <f t="shared" si="1"/>
        <v>150</v>
      </c>
      <c r="DE74" s="130"/>
      <c r="HX74" s="111"/>
      <c r="HY74" s="111"/>
      <c r="HZ74" s="111"/>
      <c r="IA74" s="111"/>
      <c r="IB74" s="111"/>
      <c r="IC74" s="111"/>
      <c r="ID74" s="111"/>
      <c r="IE74" s="111"/>
      <c r="IF74" s="111"/>
      <c r="IG74" s="111"/>
      <c r="IH74" s="111"/>
      <c r="II74" s="111"/>
      <c r="IJ74" s="111"/>
      <c r="IK74" s="111"/>
      <c r="IL74" s="111"/>
      <c r="IM74" s="111"/>
      <c r="IN74" s="111"/>
      <c r="IO74" s="112"/>
      <c r="IP74" s="112"/>
      <c r="IQ74" s="112"/>
      <c r="IR74" s="112"/>
      <c r="IS74" s="112"/>
      <c r="IT74" s="112"/>
      <c r="IU74" s="112"/>
      <c r="IV74" s="112"/>
    </row>
    <row r="75" spans="50:256" s="59" customFormat="1" ht="15" customHeight="1">
      <c r="AX75" s="63"/>
      <c r="AY75" s="63"/>
      <c r="AZ75" s="63"/>
      <c r="BA75" s="63"/>
      <c r="BB75" s="63"/>
      <c r="BC75" s="63"/>
      <c r="BD75" s="63"/>
      <c r="BE75" s="63"/>
      <c r="BF75" s="63"/>
      <c r="BG75" s="63"/>
      <c r="BH75" s="63"/>
      <c r="BI75" s="63"/>
      <c r="CS75" s="130"/>
      <c r="CT75" s="130"/>
      <c r="CU75" s="130"/>
      <c r="CV75" s="130"/>
      <c r="CW75" s="130"/>
      <c r="CX75" s="130"/>
      <c r="CY75" s="130"/>
      <c r="CZ75" s="158">
        <f t="shared" si="4"/>
        <v>900</v>
      </c>
      <c r="DA75" s="152"/>
      <c r="DB75" s="144">
        <f t="shared" si="0"/>
        <v>367.37079902784274</v>
      </c>
      <c r="DC75" s="130"/>
      <c r="DD75" s="159">
        <f t="shared" si="1"/>
        <v>150</v>
      </c>
      <c r="DE75" s="130"/>
      <c r="HX75" s="111"/>
      <c r="HY75" s="111"/>
      <c r="HZ75" s="111"/>
      <c r="IA75" s="111"/>
      <c r="IB75" s="111"/>
      <c r="IC75" s="111"/>
      <c r="ID75" s="111"/>
      <c r="IE75" s="111"/>
      <c r="IF75" s="111"/>
      <c r="IG75" s="111"/>
      <c r="IH75" s="111"/>
      <c r="II75" s="111"/>
      <c r="IJ75" s="111"/>
      <c r="IK75" s="111"/>
      <c r="IL75" s="111"/>
      <c r="IM75" s="111"/>
      <c r="IN75" s="111"/>
      <c r="IO75" s="112"/>
      <c r="IP75" s="112"/>
      <c r="IQ75" s="112"/>
      <c r="IR75" s="112"/>
      <c r="IS75" s="112"/>
      <c r="IT75" s="112"/>
      <c r="IU75" s="112"/>
      <c r="IV75" s="112"/>
    </row>
    <row r="76" spans="50:256" s="59" customFormat="1" ht="15" customHeight="1">
      <c r="AX76" s="63"/>
      <c r="AY76" s="63"/>
      <c r="AZ76" s="63"/>
      <c r="BA76" s="63"/>
      <c r="BB76" s="63"/>
      <c r="BC76" s="63"/>
      <c r="BD76" s="63"/>
      <c r="BE76" s="63"/>
      <c r="BF76" s="63"/>
      <c r="BG76" s="63"/>
      <c r="BH76" s="63"/>
      <c r="BI76" s="63"/>
      <c r="CS76" s="130"/>
      <c r="CT76" s="130"/>
      <c r="CU76" s="130"/>
      <c r="CV76" s="130"/>
      <c r="CW76" s="130"/>
      <c r="CX76" s="130"/>
      <c r="CY76" s="130"/>
      <c r="CZ76" s="158">
        <f t="shared" si="4"/>
        <v>925</v>
      </c>
      <c r="DA76" s="152"/>
      <c r="DB76" s="144">
        <f t="shared" si="0"/>
        <v>371.52398478623144</v>
      </c>
      <c r="DC76" s="130"/>
      <c r="DD76" s="159">
        <f t="shared" si="1"/>
        <v>150</v>
      </c>
      <c r="DE76" s="130"/>
      <c r="HX76" s="111"/>
      <c r="HY76" s="111"/>
      <c r="HZ76" s="111"/>
      <c r="IA76" s="111"/>
      <c r="IB76" s="111"/>
      <c r="IC76" s="111"/>
      <c r="ID76" s="111"/>
      <c r="IE76" s="111"/>
      <c r="IF76" s="111"/>
      <c r="IG76" s="111"/>
      <c r="IH76" s="111"/>
      <c r="II76" s="111"/>
      <c r="IJ76" s="111"/>
      <c r="IK76" s="111"/>
      <c r="IL76" s="111"/>
      <c r="IM76" s="111"/>
      <c r="IN76" s="111"/>
      <c r="IO76" s="112"/>
      <c r="IP76" s="112"/>
      <c r="IQ76" s="112"/>
      <c r="IR76" s="112"/>
      <c r="IS76" s="112"/>
      <c r="IT76" s="112"/>
      <c r="IU76" s="112"/>
      <c r="IV76" s="112"/>
    </row>
    <row r="77" spans="50:256" s="59" customFormat="1" ht="15.75" customHeight="1">
      <c r="AX77" s="63"/>
      <c r="AY77" s="63"/>
      <c r="AZ77" s="63"/>
      <c r="BA77" s="63"/>
      <c r="BB77" s="63"/>
      <c r="BC77" s="63"/>
      <c r="BD77" s="63"/>
      <c r="BE77" s="63"/>
      <c r="BF77" s="63"/>
      <c r="BG77" s="63"/>
      <c r="BH77" s="63"/>
      <c r="BI77" s="63"/>
      <c r="CS77" s="130"/>
      <c r="CT77" s="130"/>
      <c r="CU77" s="130"/>
      <c r="CV77" s="130"/>
      <c r="CW77" s="130"/>
      <c r="CX77" s="130"/>
      <c r="CY77" s="130"/>
      <c r="CZ77" s="158">
        <f t="shared" si="4"/>
        <v>950</v>
      </c>
      <c r="DA77" s="152"/>
      <c r="DB77" s="144">
        <f t="shared" si="0"/>
        <v>375.603362242974</v>
      </c>
      <c r="DC77" s="130"/>
      <c r="DD77" s="159">
        <f t="shared" si="1"/>
        <v>150</v>
      </c>
      <c r="DE77" s="130"/>
      <c r="HX77" s="111"/>
      <c r="HY77" s="111"/>
      <c r="HZ77" s="111"/>
      <c r="IA77" s="111"/>
      <c r="IB77" s="111"/>
      <c r="IC77" s="111"/>
      <c r="ID77" s="111"/>
      <c r="IE77" s="111"/>
      <c r="IF77" s="111"/>
      <c r="IG77" s="111"/>
      <c r="IH77" s="111"/>
      <c r="II77" s="111"/>
      <c r="IJ77" s="111"/>
      <c r="IK77" s="111"/>
      <c r="IL77" s="111"/>
      <c r="IM77" s="111"/>
      <c r="IN77" s="111"/>
      <c r="IO77" s="112"/>
      <c r="IP77" s="112"/>
      <c r="IQ77" s="112"/>
      <c r="IR77" s="112"/>
      <c r="IS77" s="112"/>
      <c r="IT77" s="112"/>
      <c r="IU77" s="112"/>
      <c r="IV77" s="112"/>
    </row>
    <row r="78" spans="50:256" s="59" customFormat="1" ht="12.75">
      <c r="AX78" s="63"/>
      <c r="AY78" s="63"/>
      <c r="AZ78" s="63"/>
      <c r="BA78" s="63"/>
      <c r="BB78" s="63"/>
      <c r="BC78" s="63"/>
      <c r="BD78" s="63"/>
      <c r="BE78" s="63"/>
      <c r="BF78" s="63"/>
      <c r="BG78" s="63"/>
      <c r="BH78" s="63"/>
      <c r="BI78" s="63"/>
      <c r="CS78" s="130"/>
      <c r="CT78" s="130"/>
      <c r="CU78" s="130"/>
      <c r="CV78" s="130"/>
      <c r="CW78" s="130"/>
      <c r="CX78" s="130"/>
      <c r="CY78" s="130"/>
      <c r="CZ78" s="158">
        <f t="shared" si="4"/>
        <v>975</v>
      </c>
      <c r="DA78" s="152"/>
      <c r="DB78" s="144">
        <f t="shared" si="0"/>
        <v>379.61218431388124</v>
      </c>
      <c r="DC78" s="130"/>
      <c r="DD78" s="159">
        <f t="shared" si="1"/>
        <v>150</v>
      </c>
      <c r="DE78" s="130"/>
      <c r="HX78" s="111"/>
      <c r="HY78" s="111"/>
      <c r="HZ78" s="111"/>
      <c r="IA78" s="111"/>
      <c r="IB78" s="111"/>
      <c r="IC78" s="111"/>
      <c r="ID78" s="111"/>
      <c r="IE78" s="111"/>
      <c r="IF78" s="111"/>
      <c r="IG78" s="111"/>
      <c r="IH78" s="111"/>
      <c r="II78" s="111"/>
      <c r="IJ78" s="111"/>
      <c r="IK78" s="111"/>
      <c r="IL78" s="111"/>
      <c r="IM78" s="111"/>
      <c r="IN78" s="111"/>
      <c r="IO78" s="112"/>
      <c r="IP78" s="112"/>
      <c r="IQ78" s="112"/>
      <c r="IR78" s="112"/>
      <c r="IS78" s="112"/>
      <c r="IT78" s="112"/>
      <c r="IU78" s="112"/>
      <c r="IV78" s="112"/>
    </row>
    <row r="79" spans="50:256" s="59" customFormat="1" ht="12.75">
      <c r="AX79" s="63"/>
      <c r="AY79" s="63"/>
      <c r="AZ79" s="63"/>
      <c r="BA79" s="63"/>
      <c r="BB79" s="63"/>
      <c r="BC79" s="63"/>
      <c r="BD79" s="63"/>
      <c r="BE79" s="63"/>
      <c r="BF79" s="63"/>
      <c r="BG79" s="63"/>
      <c r="BH79" s="63"/>
      <c r="BI79" s="63"/>
      <c r="CS79" s="130"/>
      <c r="CT79" s="130"/>
      <c r="CU79" s="130"/>
      <c r="CV79" s="130"/>
      <c r="CW79" s="130"/>
      <c r="CX79" s="130"/>
      <c r="CY79" s="130"/>
      <c r="CZ79" s="158">
        <f t="shared" si="4"/>
        <v>1000</v>
      </c>
      <c r="DA79" s="152"/>
      <c r="DB79" s="144">
        <f t="shared" si="0"/>
        <v>383.55348145958976</v>
      </c>
      <c r="DC79" s="130"/>
      <c r="DD79" s="159">
        <f t="shared" si="1"/>
        <v>150</v>
      </c>
      <c r="DE79" s="130"/>
      <c r="HX79" s="111"/>
      <c r="HY79" s="111"/>
      <c r="HZ79" s="111"/>
      <c r="IA79" s="111"/>
      <c r="IB79" s="111"/>
      <c r="IC79" s="111"/>
      <c r="ID79" s="111"/>
      <c r="IE79" s="111"/>
      <c r="IF79" s="111"/>
      <c r="IG79" s="111"/>
      <c r="IH79" s="111"/>
      <c r="II79" s="111"/>
      <c r="IJ79" s="111"/>
      <c r="IK79" s="111"/>
      <c r="IL79" s="111"/>
      <c r="IM79" s="111"/>
      <c r="IN79" s="111"/>
      <c r="IO79" s="112"/>
      <c r="IP79" s="112"/>
      <c r="IQ79" s="112"/>
      <c r="IR79" s="112"/>
      <c r="IS79" s="112"/>
      <c r="IT79" s="112"/>
      <c r="IU79" s="112"/>
      <c r="IV79" s="112"/>
    </row>
    <row r="80" spans="50:256" s="59" customFormat="1" ht="12.75">
      <c r="AX80" s="63"/>
      <c r="AY80" s="63"/>
      <c r="AZ80" s="63"/>
      <c r="BA80" s="63"/>
      <c r="BB80" s="63"/>
      <c r="BC80" s="63"/>
      <c r="BD80" s="63"/>
      <c r="BE80" s="63"/>
      <c r="BF80" s="63"/>
      <c r="BG80" s="63"/>
      <c r="BH80" s="63"/>
      <c r="BI80" s="63"/>
      <c r="CS80" s="130"/>
      <c r="CT80" s="130"/>
      <c r="CU80" s="130"/>
      <c r="CV80" s="130"/>
      <c r="CW80" s="130"/>
      <c r="CX80" s="130"/>
      <c r="CY80" s="130"/>
      <c r="CZ80" s="158">
        <f t="shared" si="4"/>
        <v>1025</v>
      </c>
      <c r="DA80" s="152"/>
      <c r="DB80" s="144">
        <f t="shared" si="0"/>
        <v>387.4300819616366</v>
      </c>
      <c r="DC80" s="130"/>
      <c r="DD80" s="159">
        <f t="shared" si="1"/>
        <v>150</v>
      </c>
      <c r="DE80" s="130"/>
      <c r="HX80" s="111"/>
      <c r="HY80" s="111"/>
      <c r="HZ80" s="111"/>
      <c r="IA80" s="111"/>
      <c r="IB80" s="111"/>
      <c r="IC80" s="111"/>
      <c r="ID80" s="111"/>
      <c r="IE80" s="111"/>
      <c r="IF80" s="111"/>
      <c r="IG80" s="111"/>
      <c r="IH80" s="111"/>
      <c r="II80" s="111"/>
      <c r="IJ80" s="111"/>
      <c r="IK80" s="111"/>
      <c r="IL80" s="111"/>
      <c r="IM80" s="111"/>
      <c r="IN80" s="111"/>
      <c r="IO80" s="112"/>
      <c r="IP80" s="112"/>
      <c r="IQ80" s="112"/>
      <c r="IR80" s="112"/>
      <c r="IS80" s="112"/>
      <c r="IT80" s="112"/>
      <c r="IU80" s="112"/>
      <c r="IV80" s="112"/>
    </row>
    <row r="81" spans="50:256" s="59" customFormat="1" ht="12.75">
      <c r="AX81" s="63"/>
      <c r="AY81" s="63"/>
      <c r="AZ81" s="63"/>
      <c r="BA81" s="63"/>
      <c r="BB81" s="63"/>
      <c r="BC81" s="63"/>
      <c r="BD81" s="63"/>
      <c r="BE81" s="63"/>
      <c r="BF81" s="63"/>
      <c r="BG81" s="63"/>
      <c r="BH81" s="63"/>
      <c r="BI81" s="63"/>
      <c r="CS81" s="130"/>
      <c r="CT81" s="130"/>
      <c r="CU81" s="130"/>
      <c r="CV81" s="130"/>
      <c r="CW81" s="130"/>
      <c r="CX81" s="130"/>
      <c r="CY81" s="130"/>
      <c r="CZ81" s="158">
        <f t="shared" si="4"/>
        <v>1050</v>
      </c>
      <c r="DA81" s="152"/>
      <c r="DB81" s="144">
        <f t="shared" si="0"/>
        <v>391.2446299150232</v>
      </c>
      <c r="DC81" s="130"/>
      <c r="DD81" s="159">
        <f t="shared" si="1"/>
        <v>150</v>
      </c>
      <c r="DE81" s="130"/>
      <c r="HX81" s="111"/>
      <c r="HY81" s="111"/>
      <c r="HZ81" s="111"/>
      <c r="IA81" s="111"/>
      <c r="IB81" s="111"/>
      <c r="IC81" s="111"/>
      <c r="ID81" s="111"/>
      <c r="IE81" s="111"/>
      <c r="IF81" s="111"/>
      <c r="IG81" s="111"/>
      <c r="IH81" s="111"/>
      <c r="II81" s="111"/>
      <c r="IJ81" s="111"/>
      <c r="IK81" s="111"/>
      <c r="IL81" s="111"/>
      <c r="IM81" s="111"/>
      <c r="IN81" s="111"/>
      <c r="IO81" s="112"/>
      <c r="IP81" s="112"/>
      <c r="IQ81" s="112"/>
      <c r="IR81" s="112"/>
      <c r="IS81" s="112"/>
      <c r="IT81" s="112"/>
      <c r="IU81" s="112"/>
      <c r="IV81" s="112"/>
    </row>
    <row r="82" spans="50:256" s="59" customFormat="1" ht="12.75">
      <c r="AX82" s="63"/>
      <c r="AY82" s="63"/>
      <c r="AZ82" s="63"/>
      <c r="BA82" s="63"/>
      <c r="BB82" s="63"/>
      <c r="BC82" s="63"/>
      <c r="BD82" s="63"/>
      <c r="BE82" s="63"/>
      <c r="BF82" s="63"/>
      <c r="BG82" s="63"/>
      <c r="BH82" s="63"/>
      <c r="BI82" s="63"/>
      <c r="CS82" s="130"/>
      <c r="CT82" s="130"/>
      <c r="CU82" s="130"/>
      <c r="CV82" s="130"/>
      <c r="CW82" s="130"/>
      <c r="CX82" s="130"/>
      <c r="CY82" s="130"/>
      <c r="CZ82" s="158">
        <f t="shared" si="4"/>
        <v>1075</v>
      </c>
      <c r="DA82" s="152"/>
      <c r="DB82" s="144">
        <f t="shared" si="0"/>
        <v>394.9996012409565</v>
      </c>
      <c r="DC82" s="130"/>
      <c r="DD82" s="159">
        <f t="shared" si="1"/>
        <v>150</v>
      </c>
      <c r="DE82" s="130"/>
      <c r="HX82" s="111"/>
      <c r="HY82" s="111"/>
      <c r="HZ82" s="111"/>
      <c r="IA82" s="111"/>
      <c r="IB82" s="111"/>
      <c r="IC82" s="111"/>
      <c r="ID82" s="111"/>
      <c r="IE82" s="111"/>
      <c r="IF82" s="111"/>
      <c r="IG82" s="111"/>
      <c r="IH82" s="111"/>
      <c r="II82" s="111"/>
      <c r="IJ82" s="111"/>
      <c r="IK82" s="111"/>
      <c r="IL82" s="111"/>
      <c r="IM82" s="111"/>
      <c r="IN82" s="111"/>
      <c r="IO82" s="112"/>
      <c r="IP82" s="112"/>
      <c r="IQ82" s="112"/>
      <c r="IR82" s="112"/>
      <c r="IS82" s="112"/>
      <c r="IT82" s="112"/>
      <c r="IU82" s="112"/>
      <c r="IV82" s="112"/>
    </row>
    <row r="83" spans="50:256" s="59" customFormat="1" ht="12.75">
      <c r="AX83" s="63"/>
      <c r="AY83" s="63"/>
      <c r="AZ83" s="63"/>
      <c r="BA83" s="63"/>
      <c r="BB83" s="63"/>
      <c r="BC83" s="63"/>
      <c r="BD83" s="63"/>
      <c r="BE83" s="63"/>
      <c r="BF83" s="63"/>
      <c r="BG83" s="63"/>
      <c r="BH83" s="63"/>
      <c r="BI83" s="63"/>
      <c r="CS83" s="130"/>
      <c r="CT83" s="130"/>
      <c r="CU83" s="130"/>
      <c r="CV83" s="130"/>
      <c r="CW83" s="130"/>
      <c r="CX83" s="130"/>
      <c r="CY83" s="130"/>
      <c r="CZ83" s="158">
        <f t="shared" si="4"/>
        <v>1100</v>
      </c>
      <c r="DA83" s="152"/>
      <c r="DB83" s="144">
        <f t="shared" si="0"/>
        <v>398.69731797716344</v>
      </c>
      <c r="DC83" s="130"/>
      <c r="DD83" s="159">
        <f t="shared" si="1"/>
        <v>150</v>
      </c>
      <c r="DE83" s="130"/>
      <c r="HX83" s="111"/>
      <c r="HY83" s="111"/>
      <c r="HZ83" s="111"/>
      <c r="IA83" s="111"/>
      <c r="IB83" s="111"/>
      <c r="IC83" s="111"/>
      <c r="ID83" s="111"/>
      <c r="IE83" s="111"/>
      <c r="IF83" s="111"/>
      <c r="IG83" s="111"/>
      <c r="IH83" s="111"/>
      <c r="II83" s="111"/>
      <c r="IJ83" s="111"/>
      <c r="IK83" s="111"/>
      <c r="IL83" s="111"/>
      <c r="IM83" s="111"/>
      <c r="IN83" s="111"/>
      <c r="IO83" s="112"/>
      <c r="IP83" s="112"/>
      <c r="IQ83" s="112"/>
      <c r="IR83" s="112"/>
      <c r="IS83" s="112"/>
      <c r="IT83" s="112"/>
      <c r="IU83" s="112"/>
      <c r="IV83" s="112"/>
    </row>
    <row r="84" spans="50:256" s="59" customFormat="1" ht="12.75">
      <c r="AX84" s="63"/>
      <c r="AY84" s="63"/>
      <c r="AZ84" s="63"/>
      <c r="BA84" s="63"/>
      <c r="BB84" s="63"/>
      <c r="BC84" s="63"/>
      <c r="BD84" s="63"/>
      <c r="BE84" s="63"/>
      <c r="BF84" s="63"/>
      <c r="BG84" s="63"/>
      <c r="BH84" s="63"/>
      <c r="BI84" s="63"/>
      <c r="CS84" s="130"/>
      <c r="CT84" s="130"/>
      <c r="CU84" s="130"/>
      <c r="CV84" s="130"/>
      <c r="CW84" s="130"/>
      <c r="CX84" s="130"/>
      <c r="CY84" s="130"/>
      <c r="CZ84" s="158">
        <f t="shared" si="4"/>
        <v>1125</v>
      </c>
      <c r="DA84" s="152"/>
      <c r="DB84" s="144">
        <f t="shared" si="0"/>
        <v>402.33996106482346</v>
      </c>
      <c r="DC84" s="130"/>
      <c r="DD84" s="159">
        <f t="shared" si="1"/>
        <v>150</v>
      </c>
      <c r="DE84" s="130"/>
      <c r="HX84" s="111"/>
      <c r="HY84" s="111"/>
      <c r="HZ84" s="111"/>
      <c r="IA84" s="111"/>
      <c r="IB84" s="111"/>
      <c r="IC84" s="111"/>
      <c r="ID84" s="111"/>
      <c r="IE84" s="111"/>
      <c r="IF84" s="111"/>
      <c r="IG84" s="111"/>
      <c r="IH84" s="111"/>
      <c r="II84" s="111"/>
      <c r="IJ84" s="111"/>
      <c r="IK84" s="111"/>
      <c r="IL84" s="111"/>
      <c r="IM84" s="111"/>
      <c r="IN84" s="111"/>
      <c r="IO84" s="112"/>
      <c r="IP84" s="112"/>
      <c r="IQ84" s="112"/>
      <c r="IR84" s="112"/>
      <c r="IS84" s="112"/>
      <c r="IT84" s="112"/>
      <c r="IU84" s="112"/>
      <c r="IV84" s="112"/>
    </row>
    <row r="85" spans="50:256" s="59" customFormat="1" ht="12.75">
      <c r="AX85" s="63"/>
      <c r="AY85" s="63"/>
      <c r="AZ85" s="63"/>
      <c r="BA85" s="63"/>
      <c r="BB85" s="63"/>
      <c r="BC85" s="63"/>
      <c r="BD85" s="63"/>
      <c r="BE85" s="63"/>
      <c r="BF85" s="63"/>
      <c r="BG85" s="63"/>
      <c r="BH85" s="63"/>
      <c r="BI85" s="63"/>
      <c r="CS85" s="130"/>
      <c r="CT85" s="130"/>
      <c r="CU85" s="130"/>
      <c r="CV85" s="130"/>
      <c r="CW85" s="130"/>
      <c r="CX85" s="130"/>
      <c r="CY85" s="130"/>
      <c r="CZ85" s="158">
        <f t="shared" si="4"/>
        <v>1150</v>
      </c>
      <c r="DA85" s="152"/>
      <c r="DB85" s="144">
        <f t="shared" si="0"/>
        <v>405.9295818192038</v>
      </c>
      <c r="DC85" s="130"/>
      <c r="DD85" s="159">
        <f t="shared" si="1"/>
        <v>150</v>
      </c>
      <c r="DE85" s="130"/>
      <c r="HX85" s="111"/>
      <c r="HY85" s="111"/>
      <c r="HZ85" s="111"/>
      <c r="IA85" s="111"/>
      <c r="IB85" s="111"/>
      <c r="IC85" s="111"/>
      <c r="ID85" s="111"/>
      <c r="IE85" s="111"/>
      <c r="IF85" s="111"/>
      <c r="IG85" s="111"/>
      <c r="IH85" s="111"/>
      <c r="II85" s="111"/>
      <c r="IJ85" s="111"/>
      <c r="IK85" s="111"/>
      <c r="IL85" s="111"/>
      <c r="IM85" s="111"/>
      <c r="IN85" s="111"/>
      <c r="IO85" s="112"/>
      <c r="IP85" s="112"/>
      <c r="IQ85" s="112"/>
      <c r="IR85" s="112"/>
      <c r="IS85" s="112"/>
      <c r="IT85" s="112"/>
      <c r="IU85" s="112"/>
      <c r="IV85" s="112"/>
    </row>
    <row r="86" spans="50:256" s="59" customFormat="1" ht="12.75">
      <c r="AX86" s="63"/>
      <c r="AY86" s="63"/>
      <c r="AZ86" s="63"/>
      <c r="BA86" s="63"/>
      <c r="BB86" s="63"/>
      <c r="BC86" s="63"/>
      <c r="BD86" s="63"/>
      <c r="BE86" s="63"/>
      <c r="BF86" s="63"/>
      <c r="BG86" s="63"/>
      <c r="BH86" s="63"/>
      <c r="BI86" s="63"/>
      <c r="CS86" s="130"/>
      <c r="CT86" s="130"/>
      <c r="CU86" s="130"/>
      <c r="CV86" s="130"/>
      <c r="CW86" s="130"/>
      <c r="CX86" s="130"/>
      <c r="CY86" s="130"/>
      <c r="CZ86" s="158">
        <f t="shared" si="4"/>
        <v>1175</v>
      </c>
      <c r="DA86" s="152"/>
      <c r="DB86" s="144">
        <f t="shared" si="0"/>
        <v>409.4681122443705</v>
      </c>
      <c r="DC86" s="130"/>
      <c r="DD86" s="159">
        <f t="shared" si="1"/>
        <v>150</v>
      </c>
      <c r="DE86" s="130"/>
      <c r="HX86" s="111"/>
      <c r="HY86" s="111"/>
      <c r="HZ86" s="111"/>
      <c r="IA86" s="111"/>
      <c r="IB86" s="111"/>
      <c r="IC86" s="111"/>
      <c r="ID86" s="111"/>
      <c r="IE86" s="111"/>
      <c r="IF86" s="111"/>
      <c r="IG86" s="111"/>
      <c r="IH86" s="111"/>
      <c r="II86" s="111"/>
      <c r="IJ86" s="111"/>
      <c r="IK86" s="111"/>
      <c r="IL86" s="111"/>
      <c r="IM86" s="111"/>
      <c r="IN86" s="111"/>
      <c r="IO86" s="112"/>
      <c r="IP86" s="112"/>
      <c r="IQ86" s="112"/>
      <c r="IR86" s="112"/>
      <c r="IS86" s="112"/>
      <c r="IT86" s="112"/>
      <c r="IU86" s="112"/>
      <c r="IV86" s="112"/>
    </row>
    <row r="87" spans="50:256" s="59" customFormat="1" ht="12.75">
      <c r="AX87" s="63"/>
      <c r="AY87" s="63"/>
      <c r="AZ87" s="63"/>
      <c r="BA87" s="63"/>
      <c r="BB87" s="63"/>
      <c r="BC87" s="63"/>
      <c r="BD87" s="63"/>
      <c r="BE87" s="63"/>
      <c r="BF87" s="63"/>
      <c r="BG87" s="63"/>
      <c r="BH87" s="63"/>
      <c r="BI87" s="63"/>
      <c r="CS87" s="130"/>
      <c r="CT87" s="130"/>
      <c r="CU87" s="130"/>
      <c r="CV87" s="130"/>
      <c r="CW87" s="130"/>
      <c r="CX87" s="130"/>
      <c r="CY87" s="130"/>
      <c r="CZ87" s="158">
        <f t="shared" si="4"/>
        <v>1200</v>
      </c>
      <c r="DA87" s="152"/>
      <c r="DB87" s="144">
        <f t="shared" si="0"/>
        <v>412.9573743299099</v>
      </c>
      <c r="DC87" s="130"/>
      <c r="DD87" s="159">
        <f t="shared" si="1"/>
        <v>150</v>
      </c>
      <c r="DE87" s="130"/>
      <c r="HX87" s="111"/>
      <c r="HY87" s="111"/>
      <c r="HZ87" s="111"/>
      <c r="IA87" s="111"/>
      <c r="IB87" s="111"/>
      <c r="IC87" s="111"/>
      <c r="ID87" s="111"/>
      <c r="IE87" s="111"/>
      <c r="IF87" s="111"/>
      <c r="IG87" s="111"/>
      <c r="IH87" s="111"/>
      <c r="II87" s="111"/>
      <c r="IJ87" s="111"/>
      <c r="IK87" s="111"/>
      <c r="IL87" s="111"/>
      <c r="IM87" s="111"/>
      <c r="IN87" s="111"/>
      <c r="IO87" s="112"/>
      <c r="IP87" s="112"/>
      <c r="IQ87" s="112"/>
      <c r="IR87" s="112"/>
      <c r="IS87" s="112"/>
      <c r="IT87" s="112"/>
      <c r="IU87" s="112"/>
      <c r="IV87" s="112"/>
    </row>
    <row r="88" spans="50:256" s="59" customFormat="1" ht="12.75">
      <c r="AX88" s="63"/>
      <c r="AY88" s="63"/>
      <c r="AZ88" s="63"/>
      <c r="BA88" s="63"/>
      <c r="BB88" s="63"/>
      <c r="BC88" s="63"/>
      <c r="BD88" s="63"/>
      <c r="BE88" s="63"/>
      <c r="BF88" s="63"/>
      <c r="BG88" s="63"/>
      <c r="BH88" s="63"/>
      <c r="BI88" s="63"/>
      <c r="CS88" s="130"/>
      <c r="CT88" s="130"/>
      <c r="CU88" s="130"/>
      <c r="CV88" s="130"/>
      <c r="CW88" s="130"/>
      <c r="CX88" s="130"/>
      <c r="CY88" s="130"/>
      <c r="CZ88" s="158">
        <f t="shared" si="4"/>
        <v>1225</v>
      </c>
      <c r="DA88" s="152"/>
      <c r="DB88" s="144">
        <f t="shared" si="0"/>
        <v>416.3990884486967</v>
      </c>
      <c r="DC88" s="130"/>
      <c r="DD88" s="159">
        <f t="shared" si="1"/>
        <v>150</v>
      </c>
      <c r="DE88" s="130"/>
      <c r="HX88" s="111"/>
      <c r="HY88" s="111"/>
      <c r="HZ88" s="111"/>
      <c r="IA88" s="111"/>
      <c r="IB88" s="111"/>
      <c r="IC88" s="111"/>
      <c r="ID88" s="111"/>
      <c r="IE88" s="111"/>
      <c r="IF88" s="111"/>
      <c r="IG88" s="111"/>
      <c r="IH88" s="111"/>
      <c r="II88" s="111"/>
      <c r="IJ88" s="111"/>
      <c r="IK88" s="111"/>
      <c r="IL88" s="111"/>
      <c r="IM88" s="111"/>
      <c r="IN88" s="111"/>
      <c r="IO88" s="112"/>
      <c r="IP88" s="112"/>
      <c r="IQ88" s="112"/>
      <c r="IR88" s="112"/>
      <c r="IS88" s="112"/>
      <c r="IT88" s="112"/>
      <c r="IU88" s="112"/>
      <c r="IV88" s="112"/>
    </row>
    <row r="89" spans="50:256" s="59" customFormat="1" ht="12.75">
      <c r="AX89" s="63"/>
      <c r="AY89" s="63"/>
      <c r="AZ89" s="63"/>
      <c r="BA89" s="63"/>
      <c r="BB89" s="63"/>
      <c r="BC89" s="63"/>
      <c r="BD89" s="63"/>
      <c r="BE89" s="63"/>
      <c r="BF89" s="63"/>
      <c r="BG89" s="63"/>
      <c r="BH89" s="63"/>
      <c r="BI89" s="63"/>
      <c r="CS89" s="130"/>
      <c r="CT89" s="130"/>
      <c r="CU89" s="130"/>
      <c r="CV89" s="130"/>
      <c r="CW89" s="130"/>
      <c r="CX89" s="130"/>
      <c r="CY89" s="130"/>
      <c r="CZ89" s="158">
        <f t="shared" si="4"/>
        <v>1250</v>
      </c>
      <c r="DA89" s="152"/>
      <c r="DB89" s="144">
        <f t="shared" si="0"/>
        <v>419.7948809587352</v>
      </c>
      <c r="DC89" s="130"/>
      <c r="DD89" s="159">
        <f t="shared" si="1"/>
        <v>150</v>
      </c>
      <c r="DE89" s="130"/>
      <c r="HX89" s="111"/>
      <c r="HY89" s="111"/>
      <c r="HZ89" s="111"/>
      <c r="IA89" s="111"/>
      <c r="IB89" s="111"/>
      <c r="IC89" s="111"/>
      <c r="ID89" s="111"/>
      <c r="IE89" s="111"/>
      <c r="IF89" s="111"/>
      <c r="IG89" s="111"/>
      <c r="IH89" s="111"/>
      <c r="II89" s="111"/>
      <c r="IJ89" s="111"/>
      <c r="IK89" s="111"/>
      <c r="IL89" s="111"/>
      <c r="IM89" s="111"/>
      <c r="IN89" s="111"/>
      <c r="IO89" s="112"/>
      <c r="IP89" s="112"/>
      <c r="IQ89" s="112"/>
      <c r="IR89" s="112"/>
      <c r="IS89" s="112"/>
      <c r="IT89" s="112"/>
      <c r="IU89" s="112"/>
      <c r="IV89" s="112"/>
    </row>
    <row r="90" spans="50:256" s="59" customFormat="1" ht="12.75">
      <c r="AX90" s="63"/>
      <c r="AY90" s="63"/>
      <c r="AZ90" s="63"/>
      <c r="BA90" s="63"/>
      <c r="BB90" s="63"/>
      <c r="BC90" s="63"/>
      <c r="BD90" s="63"/>
      <c r="BE90" s="63"/>
      <c r="BF90" s="63"/>
      <c r="BG90" s="63"/>
      <c r="BH90" s="63"/>
      <c r="BI90" s="63"/>
      <c r="CS90" s="130"/>
      <c r="CT90" s="130"/>
      <c r="CU90" s="130"/>
      <c r="CV90" s="130"/>
      <c r="CW90" s="130"/>
      <c r="CX90" s="130"/>
      <c r="CY90" s="130"/>
      <c r="CZ90" s="158">
        <f t="shared" si="4"/>
        <v>1275</v>
      </c>
      <c r="DA90" s="152"/>
      <c r="DB90" s="144">
        <f t="shared" si="0"/>
        <v>423.14629109853934</v>
      </c>
      <c r="DC90" s="130"/>
      <c r="DD90" s="159">
        <f t="shared" si="1"/>
        <v>150</v>
      </c>
      <c r="DE90" s="130"/>
      <c r="HX90" s="111"/>
      <c r="HY90" s="111"/>
      <c r="HZ90" s="111"/>
      <c r="IA90" s="111"/>
      <c r="IB90" s="111"/>
      <c r="IC90" s="111"/>
      <c r="ID90" s="111"/>
      <c r="IE90" s="111"/>
      <c r="IF90" s="111"/>
      <c r="IG90" s="111"/>
      <c r="IH90" s="111"/>
      <c r="II90" s="111"/>
      <c r="IJ90" s="111"/>
      <c r="IK90" s="111"/>
      <c r="IL90" s="111"/>
      <c r="IM90" s="111"/>
      <c r="IN90" s="111"/>
      <c r="IO90" s="112"/>
      <c r="IP90" s="112"/>
      <c r="IQ90" s="112"/>
      <c r="IR90" s="112"/>
      <c r="IS90" s="112"/>
      <c r="IT90" s="112"/>
      <c r="IU90" s="112"/>
      <c r="IV90" s="112"/>
    </row>
    <row r="91" spans="50:256" s="59" customFormat="1" ht="12.75">
      <c r="AX91" s="63"/>
      <c r="AY91" s="63"/>
      <c r="AZ91" s="63"/>
      <c r="BA91" s="63"/>
      <c r="BB91" s="63"/>
      <c r="BC91" s="63"/>
      <c r="BD91" s="63"/>
      <c r="BE91" s="63"/>
      <c r="BF91" s="63"/>
      <c r="BG91" s="63"/>
      <c r="BH91" s="63"/>
      <c r="BI91" s="63"/>
      <c r="CS91" s="130"/>
      <c r="CT91" s="130"/>
      <c r="CU91" s="130"/>
      <c r="CV91" s="130"/>
      <c r="CW91" s="130"/>
      <c r="CX91" s="130"/>
      <c r="CY91" s="130"/>
      <c r="CZ91" s="158">
        <f t="shared" si="4"/>
        <v>1300</v>
      </c>
      <c r="DA91" s="152"/>
      <c r="DB91" s="144">
        <f t="shared" si="0"/>
        <v>426.454777253945</v>
      </c>
      <c r="DC91" s="130"/>
      <c r="DD91" s="159">
        <f t="shared" si="1"/>
        <v>150</v>
      </c>
      <c r="DE91" s="130"/>
      <c r="HX91" s="111"/>
      <c r="HY91" s="111"/>
      <c r="HZ91" s="111"/>
      <c r="IA91" s="111"/>
      <c r="IB91" s="111"/>
      <c r="IC91" s="111"/>
      <c r="ID91" s="111"/>
      <c r="IE91" s="111"/>
      <c r="IF91" s="111"/>
      <c r="IG91" s="111"/>
      <c r="IH91" s="111"/>
      <c r="II91" s="111"/>
      <c r="IJ91" s="111"/>
      <c r="IK91" s="111"/>
      <c r="IL91" s="111"/>
      <c r="IM91" s="111"/>
      <c r="IN91" s="111"/>
      <c r="IO91" s="112"/>
      <c r="IP91" s="112"/>
      <c r="IQ91" s="112"/>
      <c r="IR91" s="112"/>
      <c r="IS91" s="112"/>
      <c r="IT91" s="112"/>
      <c r="IU91" s="112"/>
      <c r="IV91" s="112"/>
    </row>
    <row r="92" spans="50:256" s="59" customFormat="1" ht="12" customHeight="1">
      <c r="AX92" s="63"/>
      <c r="AY92" s="63"/>
      <c r="AZ92" s="63"/>
      <c r="BA92" s="63"/>
      <c r="BB92" s="63"/>
      <c r="BC92" s="63"/>
      <c r="BD92" s="63"/>
      <c r="BE92" s="63"/>
      <c r="BF92" s="63"/>
      <c r="BG92" s="63"/>
      <c r="BH92" s="63"/>
      <c r="BI92" s="63"/>
      <c r="CS92" s="130"/>
      <c r="CT92" s="130"/>
      <c r="CU92" s="130"/>
      <c r="CV92" s="130"/>
      <c r="CW92" s="130"/>
      <c r="CX92" s="130"/>
      <c r="CY92" s="130"/>
      <c r="CZ92" s="158">
        <f t="shared" si="4"/>
        <v>1325</v>
      </c>
      <c r="DA92" s="152"/>
      <c r="DB92" s="144">
        <f t="shared" si="0"/>
        <v>429.7217226643577</v>
      </c>
      <c r="DC92" s="130"/>
      <c r="DD92" s="159">
        <f t="shared" si="1"/>
        <v>150</v>
      </c>
      <c r="DE92" s="130"/>
      <c r="HX92" s="111"/>
      <c r="HY92" s="111"/>
      <c r="HZ92" s="111"/>
      <c r="IA92" s="111"/>
      <c r="IB92" s="111"/>
      <c r="IC92" s="111"/>
      <c r="ID92" s="111"/>
      <c r="IE92" s="111"/>
      <c r="IF92" s="111"/>
      <c r="IG92" s="111"/>
      <c r="IH92" s="111"/>
      <c r="II92" s="111"/>
      <c r="IJ92" s="111"/>
      <c r="IK92" s="111"/>
      <c r="IL92" s="111"/>
      <c r="IM92" s="111"/>
      <c r="IN92" s="111"/>
      <c r="IO92" s="112"/>
      <c r="IP92" s="112"/>
      <c r="IQ92" s="112"/>
      <c r="IR92" s="112"/>
      <c r="IS92" s="112"/>
      <c r="IT92" s="112"/>
      <c r="IU92" s="112"/>
      <c r="IV92" s="112"/>
    </row>
    <row r="93" spans="50:256" s="59" customFormat="1" ht="12" customHeight="1">
      <c r="AX93" s="63"/>
      <c r="AY93" s="63"/>
      <c r="AZ93" s="63"/>
      <c r="BA93" s="63"/>
      <c r="BB93" s="63"/>
      <c r="BC93" s="63"/>
      <c r="BD93" s="63"/>
      <c r="BE93" s="63"/>
      <c r="BF93" s="63"/>
      <c r="BG93" s="63"/>
      <c r="BH93" s="63"/>
      <c r="BI93" s="63"/>
      <c r="CS93" s="130"/>
      <c r="CT93" s="130"/>
      <c r="CU93" s="130"/>
      <c r="CV93" s="130"/>
      <c r="CW93" s="130"/>
      <c r="CX93" s="130"/>
      <c r="CY93" s="130"/>
      <c r="CZ93" s="158">
        <f t="shared" si="4"/>
        <v>1350</v>
      </c>
      <c r="DA93" s="152"/>
      <c r="DB93" s="144">
        <f t="shared" si="0"/>
        <v>432.94844062798677</v>
      </c>
      <c r="DC93" s="130"/>
      <c r="DD93" s="159">
        <f t="shared" si="1"/>
        <v>150</v>
      </c>
      <c r="DE93" s="130"/>
      <c r="HX93" s="111"/>
      <c r="HY93" s="111"/>
      <c r="HZ93" s="111"/>
      <c r="IA93" s="111"/>
      <c r="IB93" s="111"/>
      <c r="IC93" s="111"/>
      <c r="ID93" s="111"/>
      <c r="IE93" s="111"/>
      <c r="IF93" s="111"/>
      <c r="IG93" s="111"/>
      <c r="IH93" s="111"/>
      <c r="II93" s="111"/>
      <c r="IJ93" s="111"/>
      <c r="IK93" s="111"/>
      <c r="IL93" s="111"/>
      <c r="IM93" s="111"/>
      <c r="IN93" s="111"/>
      <c r="IO93" s="112"/>
      <c r="IP93" s="112"/>
      <c r="IQ93" s="112"/>
      <c r="IR93" s="112"/>
      <c r="IS93" s="112"/>
      <c r="IT93" s="112"/>
      <c r="IU93" s="112"/>
      <c r="IV93" s="112"/>
    </row>
    <row r="94" spans="50:256" s="59" customFormat="1" ht="12" customHeight="1">
      <c r="AX94" s="63"/>
      <c r="AY94" s="63"/>
      <c r="AZ94" s="63"/>
      <c r="BA94" s="63"/>
      <c r="BB94" s="63"/>
      <c r="BC94" s="63"/>
      <c r="BD94" s="63"/>
      <c r="BE94" s="63"/>
      <c r="BF94" s="63"/>
      <c r="BG94" s="63"/>
      <c r="BH94" s="63"/>
      <c r="BI94" s="63"/>
      <c r="CS94" s="130"/>
      <c r="CT94" s="130"/>
      <c r="CU94" s="130"/>
      <c r="CV94" s="130"/>
      <c r="CW94" s="130"/>
      <c r="CX94" s="130"/>
      <c r="CY94" s="130"/>
      <c r="CZ94" s="158">
        <f t="shared" si="4"/>
        <v>1375</v>
      </c>
      <c r="DA94" s="152"/>
      <c r="DB94" s="144">
        <f t="shared" si="0"/>
        <v>436.13617925831915</v>
      </c>
      <c r="DC94" s="130"/>
      <c r="DD94" s="159">
        <f t="shared" si="1"/>
        <v>150</v>
      </c>
      <c r="DE94" s="130"/>
      <c r="HX94" s="111"/>
      <c r="HY94" s="111"/>
      <c r="HZ94" s="111"/>
      <c r="IA94" s="111"/>
      <c r="IB94" s="111"/>
      <c r="IC94" s="111"/>
      <c r="ID94" s="111"/>
      <c r="IE94" s="111"/>
      <c r="IF94" s="111"/>
      <c r="IG94" s="111"/>
      <c r="IH94" s="111"/>
      <c r="II94" s="111"/>
      <c r="IJ94" s="111"/>
      <c r="IK94" s="111"/>
      <c r="IL94" s="111"/>
      <c r="IM94" s="111"/>
      <c r="IN94" s="111"/>
      <c r="IO94" s="112"/>
      <c r="IP94" s="112"/>
      <c r="IQ94" s="112"/>
      <c r="IR94" s="112"/>
      <c r="IS94" s="112"/>
      <c r="IT94" s="112"/>
      <c r="IU94" s="112"/>
      <c r="IV94" s="112"/>
    </row>
    <row r="95" spans="50:256" s="59" customFormat="1" ht="12" customHeight="1">
      <c r="AX95" s="63"/>
      <c r="AY95" s="63"/>
      <c r="AZ95" s="63"/>
      <c r="BA95" s="63"/>
      <c r="BB95" s="63"/>
      <c r="BC95" s="63"/>
      <c r="BD95" s="63"/>
      <c r="BE95" s="63"/>
      <c r="BF95" s="63"/>
      <c r="BG95" s="63"/>
      <c r="BH95" s="63"/>
      <c r="BI95" s="63"/>
      <c r="CS95" s="130"/>
      <c r="CT95" s="130"/>
      <c r="CU95" s="130"/>
      <c r="CV95" s="130"/>
      <c r="CW95" s="130"/>
      <c r="CX95" s="130"/>
      <c r="CY95" s="130"/>
      <c r="CZ95" s="158">
        <f t="shared" si="4"/>
        <v>1400</v>
      </c>
      <c r="DA95" s="152"/>
      <c r="DB95" s="144">
        <f t="shared" si="0"/>
        <v>439.28612583780824</v>
      </c>
      <c r="DC95" s="130"/>
      <c r="DD95" s="159">
        <f t="shared" si="1"/>
        <v>150</v>
      </c>
      <c r="DE95" s="130"/>
      <c r="HX95" s="111"/>
      <c r="HY95" s="111"/>
      <c r="HZ95" s="111"/>
      <c r="IA95" s="111"/>
      <c r="IB95" s="111"/>
      <c r="IC95" s="111"/>
      <c r="ID95" s="111"/>
      <c r="IE95" s="111"/>
      <c r="IF95" s="111"/>
      <c r="IG95" s="111"/>
      <c r="IH95" s="111"/>
      <c r="II95" s="111"/>
      <c r="IJ95" s="111"/>
      <c r="IK95" s="111"/>
      <c r="IL95" s="111"/>
      <c r="IM95" s="111"/>
      <c r="IN95" s="111"/>
      <c r="IO95" s="112"/>
      <c r="IP95" s="112"/>
      <c r="IQ95" s="112"/>
      <c r="IR95" s="112"/>
      <c r="IS95" s="112"/>
      <c r="IT95" s="112"/>
      <c r="IU95" s="112"/>
      <c r="IV95" s="112"/>
    </row>
    <row r="96" spans="50:256" s="59" customFormat="1" ht="12" customHeight="1">
      <c r="AX96" s="63"/>
      <c r="AY96" s="63"/>
      <c r="AZ96" s="63"/>
      <c r="BA96" s="63"/>
      <c r="BB96" s="63"/>
      <c r="BC96" s="63"/>
      <c r="BD96" s="63"/>
      <c r="BE96" s="63"/>
      <c r="BF96" s="63"/>
      <c r="BG96" s="63"/>
      <c r="BH96" s="63"/>
      <c r="BI96" s="63"/>
      <c r="CS96" s="130"/>
      <c r="CT96" s="130"/>
      <c r="CU96" s="130"/>
      <c r="CV96" s="130"/>
      <c r="CW96" s="130"/>
      <c r="CX96" s="130"/>
      <c r="CY96" s="130"/>
      <c r="CZ96" s="158">
        <f t="shared" si="4"/>
        <v>1425</v>
      </c>
      <c r="DA96" s="152"/>
      <c r="DB96" s="144">
        <f t="shared" si="0"/>
        <v>442.39941080933465</v>
      </c>
      <c r="DC96" s="130"/>
      <c r="DD96" s="159">
        <f t="shared" si="1"/>
        <v>150</v>
      </c>
      <c r="DE96" s="130"/>
      <c r="HX96" s="111"/>
      <c r="HY96" s="111"/>
      <c r="HZ96" s="111"/>
      <c r="IA96" s="111"/>
      <c r="IB96" s="111"/>
      <c r="IC96" s="111"/>
      <c r="ID96" s="111"/>
      <c r="IE96" s="111"/>
      <c r="IF96" s="111"/>
      <c r="IG96" s="111"/>
      <c r="IH96" s="111"/>
      <c r="II96" s="111"/>
      <c r="IJ96" s="111"/>
      <c r="IK96" s="111"/>
      <c r="IL96" s="111"/>
      <c r="IM96" s="111"/>
      <c r="IN96" s="111"/>
      <c r="IO96" s="112"/>
      <c r="IP96" s="112"/>
      <c r="IQ96" s="112"/>
      <c r="IR96" s="112"/>
      <c r="IS96" s="112"/>
      <c r="IT96" s="112"/>
      <c r="IU96" s="112"/>
      <c r="IV96" s="112"/>
    </row>
    <row r="97" spans="50:256" s="59" customFormat="1" ht="12" customHeight="1">
      <c r="AX97" s="63"/>
      <c r="AY97" s="63"/>
      <c r="AZ97" s="63"/>
      <c r="BA97" s="63"/>
      <c r="BB97" s="63"/>
      <c r="BC97" s="63"/>
      <c r="BD97" s="63"/>
      <c r="BE97" s="63"/>
      <c r="BF97" s="63"/>
      <c r="BG97" s="63"/>
      <c r="BH97" s="63"/>
      <c r="BI97" s="63"/>
      <c r="CS97" s="130"/>
      <c r="CT97" s="130"/>
      <c r="CU97" s="130"/>
      <c r="CV97" s="130"/>
      <c r="CW97" s="130"/>
      <c r="CX97" s="130"/>
      <c r="CY97" s="130"/>
      <c r="CZ97" s="158">
        <f t="shared" si="4"/>
        <v>1450</v>
      </c>
      <c r="DA97" s="152"/>
      <c r="DB97" s="144">
        <f t="shared" si="0"/>
        <v>445.47711144127834</v>
      </c>
      <c r="DC97" s="130"/>
      <c r="DD97" s="159">
        <f t="shared" si="1"/>
        <v>150</v>
      </c>
      <c r="DE97" s="130"/>
      <c r="HX97" s="111"/>
      <c r="HY97" s="111"/>
      <c r="HZ97" s="111"/>
      <c r="IA97" s="111"/>
      <c r="IB97" s="111"/>
      <c r="IC97" s="111"/>
      <c r="ID97" s="111"/>
      <c r="IE97" s="111"/>
      <c r="IF97" s="111"/>
      <c r="IG97" s="111"/>
      <c r="IH97" s="111"/>
      <c r="II97" s="111"/>
      <c r="IJ97" s="111"/>
      <c r="IK97" s="111"/>
      <c r="IL97" s="111"/>
      <c r="IM97" s="111"/>
      <c r="IN97" s="111"/>
      <c r="IO97" s="112"/>
      <c r="IP97" s="112"/>
      <c r="IQ97" s="112"/>
      <c r="IR97" s="112"/>
      <c r="IS97" s="112"/>
      <c r="IT97" s="112"/>
      <c r="IU97" s="112"/>
      <c r="IV97" s="112"/>
    </row>
    <row r="98" spans="97:256" s="59" customFormat="1" ht="12" customHeight="1">
      <c r="CS98" s="130"/>
      <c r="CT98" s="130"/>
      <c r="CU98" s="130"/>
      <c r="CV98" s="130"/>
      <c r="CW98" s="130"/>
      <c r="CX98" s="130"/>
      <c r="CY98" s="130"/>
      <c r="CZ98" s="158">
        <f t="shared" si="4"/>
        <v>1475</v>
      </c>
      <c r="DA98" s="152"/>
      <c r="DB98" s="144">
        <f t="shared" si="0"/>
        <v>448.52025519795586</v>
      </c>
      <c r="DC98" s="130"/>
      <c r="DD98" s="159">
        <f t="shared" si="1"/>
        <v>150</v>
      </c>
      <c r="DE98" s="130"/>
      <c r="HX98" s="111"/>
      <c r="HY98" s="111"/>
      <c r="HZ98" s="111"/>
      <c r="IA98" s="111"/>
      <c r="IB98" s="111"/>
      <c r="IC98" s="111"/>
      <c r="ID98" s="111"/>
      <c r="IE98" s="111"/>
      <c r="IF98" s="111"/>
      <c r="IG98" s="111"/>
      <c r="IH98" s="111"/>
      <c r="II98" s="111"/>
      <c r="IJ98" s="111"/>
      <c r="IK98" s="111"/>
      <c r="IL98" s="111"/>
      <c r="IM98" s="111"/>
      <c r="IN98" s="111"/>
      <c r="IO98" s="112"/>
      <c r="IP98" s="112"/>
      <c r="IQ98" s="112"/>
      <c r="IR98" s="112"/>
      <c r="IS98" s="112"/>
      <c r="IT98" s="112"/>
      <c r="IU98" s="112"/>
      <c r="IV98" s="112"/>
    </row>
    <row r="99" spans="97:256" s="59" customFormat="1" ht="12" customHeight="1">
      <c r="CS99" s="130"/>
      <c r="CT99" s="130"/>
      <c r="CU99" s="130"/>
      <c r="CV99" s="130"/>
      <c r="CW99" s="130"/>
      <c r="CX99" s="130"/>
      <c r="CY99" s="130"/>
      <c r="CZ99" s="158">
        <f t="shared" si="4"/>
        <v>1500</v>
      </c>
      <c r="DA99" s="152"/>
      <c r="DB99" s="144">
        <f t="shared" si="0"/>
        <v>451.52982284361747</v>
      </c>
      <c r="DC99" s="130"/>
      <c r="DD99" s="159">
        <f t="shared" si="1"/>
        <v>150</v>
      </c>
      <c r="DE99" s="130"/>
      <c r="HX99" s="111"/>
      <c r="HY99" s="111"/>
      <c r="HZ99" s="111"/>
      <c r="IA99" s="111"/>
      <c r="IB99" s="111"/>
      <c r="IC99" s="111"/>
      <c r="ID99" s="111"/>
      <c r="IE99" s="111"/>
      <c r="IF99" s="111"/>
      <c r="IG99" s="111"/>
      <c r="IH99" s="111"/>
      <c r="II99" s="111"/>
      <c r="IJ99" s="111"/>
      <c r="IK99" s="111"/>
      <c r="IL99" s="111"/>
      <c r="IM99" s="111"/>
      <c r="IN99" s="111"/>
      <c r="IO99" s="112"/>
      <c r="IP99" s="112"/>
      <c r="IQ99" s="112"/>
      <c r="IR99" s="112"/>
      <c r="IS99" s="112"/>
      <c r="IT99" s="112"/>
      <c r="IU99" s="112"/>
      <c r="IV99" s="112"/>
    </row>
    <row r="100" spans="97:256" s="59" customFormat="1" ht="12" customHeight="1">
      <c r="CS100" s="130"/>
      <c r="CT100" s="130"/>
      <c r="CU100" s="130"/>
      <c r="CV100" s="130"/>
      <c r="CW100" s="130"/>
      <c r="CX100" s="130"/>
      <c r="CY100" s="130"/>
      <c r="CZ100" s="158">
        <f t="shared" si="4"/>
        <v>1525</v>
      </c>
      <c r="DA100" s="152"/>
      <c r="DB100" s="144">
        <f t="shared" si="0"/>
        <v>454.5067513050725</v>
      </c>
      <c r="DC100" s="130"/>
      <c r="DD100" s="159">
        <f t="shared" si="1"/>
        <v>150</v>
      </c>
      <c r="DE100" s="130"/>
      <c r="HX100" s="111"/>
      <c r="HY100" s="111"/>
      <c r="HZ100" s="111"/>
      <c r="IA100" s="111"/>
      <c r="IB100" s="111"/>
      <c r="IC100" s="111"/>
      <c r="ID100" s="111"/>
      <c r="IE100" s="111"/>
      <c r="IF100" s="111"/>
      <c r="IG100" s="111"/>
      <c r="IH100" s="111"/>
      <c r="II100" s="111"/>
      <c r="IJ100" s="111"/>
      <c r="IK100" s="111"/>
      <c r="IL100" s="111"/>
      <c r="IM100" s="111"/>
      <c r="IN100" s="111"/>
      <c r="IO100" s="112"/>
      <c r="IP100" s="112"/>
      <c r="IQ100" s="112"/>
      <c r="IR100" s="112"/>
      <c r="IS100" s="112"/>
      <c r="IT100" s="112"/>
      <c r="IU100" s="112"/>
      <c r="IV100" s="112"/>
    </row>
    <row r="101" spans="97:256" s="59" customFormat="1" ht="12" customHeight="1">
      <c r="CS101" s="130"/>
      <c r="CT101" s="130"/>
      <c r="CU101" s="130"/>
      <c r="CV101" s="130"/>
      <c r="CW101" s="130"/>
      <c r="CX101" s="130"/>
      <c r="CY101" s="130"/>
      <c r="CZ101" s="158">
        <f t="shared" si="4"/>
        <v>1550</v>
      </c>
      <c r="DA101" s="152"/>
      <c r="DB101" s="144">
        <f t="shared" si="0"/>
        <v>457.45193631530924</v>
      </c>
      <c r="DC101" s="130"/>
      <c r="DD101" s="159">
        <f t="shared" si="1"/>
        <v>150</v>
      </c>
      <c r="DE101" s="130"/>
      <c r="HX101" s="111"/>
      <c r="HY101" s="111"/>
      <c r="HZ101" s="111"/>
      <c r="IA101" s="111"/>
      <c r="IB101" s="111"/>
      <c r="IC101" s="111"/>
      <c r="ID101" s="111"/>
      <c r="IE101" s="111"/>
      <c r="IF101" s="111"/>
      <c r="IG101" s="111"/>
      <c r="IH101" s="111"/>
      <c r="II101" s="111"/>
      <c r="IJ101" s="111"/>
      <c r="IK101" s="111"/>
      <c r="IL101" s="111"/>
      <c r="IM101" s="111"/>
      <c r="IN101" s="111"/>
      <c r="IO101" s="112"/>
      <c r="IP101" s="112"/>
      <c r="IQ101" s="112"/>
      <c r="IR101" s="112"/>
      <c r="IS101" s="112"/>
      <c r="IT101" s="112"/>
      <c r="IU101" s="112"/>
      <c r="IV101" s="112"/>
    </row>
    <row r="102" spans="97:256" s="59" customFormat="1" ht="12" customHeight="1">
      <c r="CS102" s="130"/>
      <c r="CT102" s="130"/>
      <c r="CU102" s="130"/>
      <c r="CV102" s="130"/>
      <c r="CW102" s="130"/>
      <c r="CX102" s="130"/>
      <c r="CY102" s="130"/>
      <c r="CZ102" s="158">
        <f t="shared" si="4"/>
        <v>1575</v>
      </c>
      <c r="DA102" s="152"/>
      <c r="DB102" s="144">
        <f t="shared" si="0"/>
        <v>460.3662348580573</v>
      </c>
      <c r="DC102" s="130"/>
      <c r="DD102" s="159">
        <f t="shared" si="1"/>
        <v>150</v>
      </c>
      <c r="DE102" s="130"/>
      <c r="HX102" s="111"/>
      <c r="HY102" s="111"/>
      <c r="HZ102" s="111"/>
      <c r="IA102" s="111"/>
      <c r="IB102" s="111"/>
      <c r="IC102" s="111"/>
      <c r="ID102" s="111"/>
      <c r="IE102" s="111"/>
      <c r="IF102" s="111"/>
      <c r="IG102" s="111"/>
      <c r="IH102" s="111"/>
      <c r="II102" s="111"/>
      <c r="IJ102" s="111"/>
      <c r="IK102" s="111"/>
      <c r="IL102" s="111"/>
      <c r="IM102" s="111"/>
      <c r="IN102" s="111"/>
      <c r="IO102" s="112"/>
      <c r="IP102" s="112"/>
      <c r="IQ102" s="112"/>
      <c r="IR102" s="112"/>
      <c r="IS102" s="112"/>
      <c r="IT102" s="112"/>
      <c r="IU102" s="112"/>
      <c r="IV102" s="112"/>
    </row>
    <row r="103" spans="97:256" s="59" customFormat="1" ht="12" customHeight="1">
      <c r="CS103" s="130"/>
      <c r="CT103" s="130"/>
      <c r="CU103" s="130"/>
      <c r="CV103" s="130"/>
      <c r="CW103" s="130"/>
      <c r="CX103" s="130"/>
      <c r="CY103" s="130"/>
      <c r="CZ103" s="158">
        <f t="shared" si="4"/>
        <v>1600</v>
      </c>
      <c r="DA103" s="152"/>
      <c r="DB103" s="144">
        <f aca="true" t="shared" si="5" ref="DB103:DB166">1.3*((CZ103*$T$5)^0.625)/((CZ103+$T$5)^0.25)</f>
        <v>463.25046743116553</v>
      </c>
      <c r="DC103" s="130"/>
      <c r="DD103" s="159">
        <f t="shared" si="1"/>
        <v>150</v>
      </c>
      <c r="DE103" s="130"/>
      <c r="HX103" s="111"/>
      <c r="HY103" s="111"/>
      <c r="HZ103" s="111"/>
      <c r="IA103" s="111"/>
      <c r="IB103" s="111"/>
      <c r="IC103" s="111"/>
      <c r="ID103" s="111"/>
      <c r="IE103" s="111"/>
      <c r="IF103" s="111"/>
      <c r="IG103" s="111"/>
      <c r="IH103" s="111"/>
      <c r="II103" s="111"/>
      <c r="IJ103" s="111"/>
      <c r="IK103" s="111"/>
      <c r="IL103" s="111"/>
      <c r="IM103" s="111"/>
      <c r="IN103" s="111"/>
      <c r="IO103" s="112"/>
      <c r="IP103" s="112"/>
      <c r="IQ103" s="112"/>
      <c r="IR103" s="112"/>
      <c r="IS103" s="112"/>
      <c r="IT103" s="112"/>
      <c r="IU103" s="112"/>
      <c r="IV103" s="112"/>
    </row>
    <row r="104" spans="97:256" s="59" customFormat="1" ht="12" customHeight="1">
      <c r="CS104" s="130"/>
      <c r="CT104" s="130"/>
      <c r="CU104" s="130"/>
      <c r="CV104" s="130"/>
      <c r="CW104" s="130"/>
      <c r="CX104" s="130"/>
      <c r="CY104" s="130"/>
      <c r="CZ104" s="158">
        <f t="shared" si="4"/>
        <v>1625</v>
      </c>
      <c r="DA104" s="152"/>
      <c r="DB104" s="144">
        <f t="shared" si="5"/>
        <v>466.1054201448019</v>
      </c>
      <c r="DC104" s="130"/>
      <c r="DD104" s="159">
        <f t="shared" si="1"/>
        <v>150</v>
      </c>
      <c r="DE104" s="130"/>
      <c r="HX104" s="111"/>
      <c r="HY104" s="111"/>
      <c r="HZ104" s="111"/>
      <c r="IA104" s="111"/>
      <c r="IB104" s="111"/>
      <c r="IC104" s="111"/>
      <c r="ID104" s="111"/>
      <c r="IE104" s="111"/>
      <c r="IF104" s="111"/>
      <c r="IG104" s="111"/>
      <c r="IH104" s="111"/>
      <c r="II104" s="111"/>
      <c r="IJ104" s="111"/>
      <c r="IK104" s="111"/>
      <c r="IL104" s="111"/>
      <c r="IM104" s="111"/>
      <c r="IN104" s="111"/>
      <c r="IO104" s="112"/>
      <c r="IP104" s="112"/>
      <c r="IQ104" s="112"/>
      <c r="IR104" s="112"/>
      <c r="IS104" s="112"/>
      <c r="IT104" s="112"/>
      <c r="IU104" s="112"/>
      <c r="IV104" s="112"/>
    </row>
    <row r="105" spans="97:256" s="59" customFormat="1" ht="12" customHeight="1">
      <c r="CS105" s="130"/>
      <c r="CT105" s="130"/>
      <c r="CU105" s="130"/>
      <c r="CV105" s="130"/>
      <c r="CW105" s="130"/>
      <c r="CX105" s="130"/>
      <c r="CY105" s="130"/>
      <c r="CZ105" s="158">
        <f t="shared" si="4"/>
        <v>1650</v>
      </c>
      <c r="DA105" s="152"/>
      <c r="DB105" s="144">
        <f t="shared" si="5"/>
        <v>468.9318466688451</v>
      </c>
      <c r="DC105" s="130"/>
      <c r="DD105" s="159">
        <f aca="true" t="shared" si="6" ref="DD105:DD168">DD104</f>
        <v>150</v>
      </c>
      <c r="DE105" s="130"/>
      <c r="HX105" s="111"/>
      <c r="HY105" s="111"/>
      <c r="HZ105" s="111"/>
      <c r="IA105" s="111"/>
      <c r="IB105" s="111"/>
      <c r="IC105" s="111"/>
      <c r="ID105" s="111"/>
      <c r="IE105" s="111"/>
      <c r="IF105" s="111"/>
      <c r="IG105" s="111"/>
      <c r="IH105" s="111"/>
      <c r="II105" s="111"/>
      <c r="IJ105" s="111"/>
      <c r="IK105" s="111"/>
      <c r="IL105" s="111"/>
      <c r="IM105" s="111"/>
      <c r="IN105" s="111"/>
      <c r="IO105" s="112"/>
      <c r="IP105" s="112"/>
      <c r="IQ105" s="112"/>
      <c r="IR105" s="112"/>
      <c r="IS105" s="112"/>
      <c r="IT105" s="112"/>
      <c r="IU105" s="112"/>
      <c r="IV105" s="112"/>
    </row>
    <row r="106" spans="97:256" s="59" customFormat="1" ht="12" customHeight="1">
      <c r="CS106" s="130"/>
      <c r="CT106" s="130"/>
      <c r="CU106" s="130"/>
      <c r="CV106" s="130"/>
      <c r="CW106" s="130"/>
      <c r="CX106" s="130"/>
      <c r="CY106" s="130"/>
      <c r="CZ106" s="158">
        <f t="shared" si="4"/>
        <v>1675</v>
      </c>
      <c r="DA106" s="152"/>
      <c r="DB106" s="144">
        <f t="shared" si="5"/>
        <v>471.73047004240476</v>
      </c>
      <c r="DC106" s="130"/>
      <c r="DD106" s="159">
        <f t="shared" si="6"/>
        <v>150</v>
      </c>
      <c r="DE106" s="130"/>
      <c r="HX106" s="111"/>
      <c r="HY106" s="111"/>
      <c r="HZ106" s="111"/>
      <c r="IA106" s="111"/>
      <c r="IB106" s="111"/>
      <c r="IC106" s="111"/>
      <c r="ID106" s="111"/>
      <c r="IE106" s="111"/>
      <c r="IF106" s="111"/>
      <c r="IG106" s="111"/>
      <c r="IH106" s="111"/>
      <c r="II106" s="111"/>
      <c r="IJ106" s="111"/>
      <c r="IK106" s="111"/>
      <c r="IL106" s="111"/>
      <c r="IM106" s="111"/>
      <c r="IN106" s="111"/>
      <c r="IO106" s="112"/>
      <c r="IP106" s="112"/>
      <c r="IQ106" s="112"/>
      <c r="IR106" s="112"/>
      <c r="IS106" s="112"/>
      <c r="IT106" s="112"/>
      <c r="IU106" s="112"/>
      <c r="IV106" s="112"/>
    </row>
    <row r="107" spans="97:256" s="59" customFormat="1" ht="12" customHeight="1">
      <c r="CS107" s="130"/>
      <c r="CT107" s="130"/>
      <c r="CU107" s="130"/>
      <c r="CV107" s="130"/>
      <c r="CW107" s="130"/>
      <c r="CX107" s="130"/>
      <c r="CY107" s="130"/>
      <c r="CZ107" s="158">
        <f t="shared" si="4"/>
        <v>1700</v>
      </c>
      <c r="DA107" s="152"/>
      <c r="DB107" s="144">
        <f t="shared" si="5"/>
        <v>474.501984357108</v>
      </c>
      <c r="DC107" s="130"/>
      <c r="DD107" s="159">
        <f t="shared" si="6"/>
        <v>150</v>
      </c>
      <c r="DE107" s="130"/>
      <c r="HX107" s="111"/>
      <c r="HY107" s="111"/>
      <c r="HZ107" s="111"/>
      <c r="IA107" s="111"/>
      <c r="IB107" s="111"/>
      <c r="IC107" s="111"/>
      <c r="ID107" s="111"/>
      <c r="IE107" s="111"/>
      <c r="IF107" s="111"/>
      <c r="IG107" s="111"/>
      <c r="IH107" s="111"/>
      <c r="II107" s="111"/>
      <c r="IJ107" s="111"/>
      <c r="IK107" s="111"/>
      <c r="IL107" s="111"/>
      <c r="IM107" s="111"/>
      <c r="IN107" s="111"/>
      <c r="IO107" s="112"/>
      <c r="IP107" s="112"/>
      <c r="IQ107" s="112"/>
      <c r="IR107" s="112"/>
      <c r="IS107" s="112"/>
      <c r="IT107" s="112"/>
      <c r="IU107" s="112"/>
      <c r="IV107" s="112"/>
    </row>
    <row r="108" spans="97:256" s="59" customFormat="1" ht="12" customHeight="1">
      <c r="CS108" s="130"/>
      <c r="CT108" s="130"/>
      <c r="CU108" s="130"/>
      <c r="CV108" s="130"/>
      <c r="CW108" s="130"/>
      <c r="CX108" s="130"/>
      <c r="CY108" s="130"/>
      <c r="CZ108" s="158">
        <f aca="true" t="shared" si="7" ref="CZ108:CZ171">CZ107+25</f>
        <v>1725</v>
      </c>
      <c r="DA108" s="152"/>
      <c r="DB108" s="144">
        <f t="shared" si="5"/>
        <v>477.247056324673</v>
      </c>
      <c r="DC108" s="130"/>
      <c r="DD108" s="159">
        <f t="shared" si="6"/>
        <v>150</v>
      </c>
      <c r="DE108" s="130"/>
      <c r="HX108" s="111"/>
      <c r="HY108" s="111"/>
      <c r="HZ108" s="111"/>
      <c r="IA108" s="111"/>
      <c r="IB108" s="111"/>
      <c r="IC108" s="111"/>
      <c r="ID108" s="111"/>
      <c r="IE108" s="111"/>
      <c r="IF108" s="111"/>
      <c r="IG108" s="111"/>
      <c r="IH108" s="111"/>
      <c r="II108" s="111"/>
      <c r="IJ108" s="111"/>
      <c r="IK108" s="111"/>
      <c r="IL108" s="111"/>
      <c r="IM108" s="111"/>
      <c r="IN108" s="111"/>
      <c r="IO108" s="112"/>
      <c r="IP108" s="112"/>
      <c r="IQ108" s="112"/>
      <c r="IR108" s="112"/>
      <c r="IS108" s="112"/>
      <c r="IT108" s="112"/>
      <c r="IU108" s="112"/>
      <c r="IV108" s="112"/>
    </row>
    <row r="109" spans="97:256" s="59" customFormat="1" ht="12" customHeight="1">
      <c r="CS109" s="130"/>
      <c r="CT109" s="130"/>
      <c r="CU109" s="130"/>
      <c r="CV109" s="130"/>
      <c r="CW109" s="130"/>
      <c r="CX109" s="130"/>
      <c r="CY109" s="130"/>
      <c r="CZ109" s="158">
        <f t="shared" si="7"/>
        <v>1750</v>
      </c>
      <c r="DA109" s="152"/>
      <c r="DB109" s="144">
        <f t="shared" si="5"/>
        <v>479.96632673825576</v>
      </c>
      <c r="DC109" s="130"/>
      <c r="DD109" s="159">
        <f t="shared" si="6"/>
        <v>150</v>
      </c>
      <c r="DE109" s="130"/>
      <c r="HX109" s="111"/>
      <c r="HY109" s="111"/>
      <c r="HZ109" s="111"/>
      <c r="IA109" s="111"/>
      <c r="IB109" s="111"/>
      <c r="IC109" s="111"/>
      <c r="ID109" s="111"/>
      <c r="IE109" s="111"/>
      <c r="IF109" s="111"/>
      <c r="IG109" s="111"/>
      <c r="IH109" s="111"/>
      <c r="II109" s="111"/>
      <c r="IJ109" s="111"/>
      <c r="IK109" s="111"/>
      <c r="IL109" s="111"/>
      <c r="IM109" s="111"/>
      <c r="IN109" s="111"/>
      <c r="IO109" s="112"/>
      <c r="IP109" s="112"/>
      <c r="IQ109" s="112"/>
      <c r="IR109" s="112"/>
      <c r="IS109" s="112"/>
      <c r="IT109" s="112"/>
      <c r="IU109" s="112"/>
      <c r="IV109" s="112"/>
    </row>
    <row r="110" spans="97:256" s="59" customFormat="1" ht="12" customHeight="1">
      <c r="CS110" s="130"/>
      <c r="CT110" s="130"/>
      <c r="CU110" s="130"/>
      <c r="CV110" s="130"/>
      <c r="CW110" s="130"/>
      <c r="CX110" s="130"/>
      <c r="CY110" s="130"/>
      <c r="CZ110" s="158">
        <f t="shared" si="7"/>
        <v>1775</v>
      </c>
      <c r="DA110" s="152"/>
      <c r="DB110" s="144">
        <f t="shared" si="5"/>
        <v>482.66041183617267</v>
      </c>
      <c r="DC110" s="130"/>
      <c r="DD110" s="159">
        <f t="shared" si="6"/>
        <v>150</v>
      </c>
      <c r="DE110" s="130"/>
      <c r="HX110" s="111"/>
      <c r="HY110" s="111"/>
      <c r="HZ110" s="111"/>
      <c r="IA110" s="111"/>
      <c r="IB110" s="111"/>
      <c r="IC110" s="111"/>
      <c r="ID110" s="111"/>
      <c r="IE110" s="111"/>
      <c r="IF110" s="111"/>
      <c r="IG110" s="111"/>
      <c r="IH110" s="111"/>
      <c r="II110" s="111"/>
      <c r="IJ110" s="111"/>
      <c r="IK110" s="111"/>
      <c r="IL110" s="111"/>
      <c r="IM110" s="111"/>
      <c r="IN110" s="111"/>
      <c r="IO110" s="112"/>
      <c r="IP110" s="112"/>
      <c r="IQ110" s="112"/>
      <c r="IR110" s="112"/>
      <c r="IS110" s="112"/>
      <c r="IT110" s="112"/>
      <c r="IU110" s="112"/>
      <c r="IV110" s="112"/>
    </row>
    <row r="111" spans="97:256" s="59" customFormat="1" ht="12" customHeight="1">
      <c r="CS111" s="130"/>
      <c r="CT111" s="130"/>
      <c r="CU111" s="130"/>
      <c r="CV111" s="130"/>
      <c r="CW111" s="130"/>
      <c r="CX111" s="130"/>
      <c r="CY111" s="130"/>
      <c r="CZ111" s="158">
        <f t="shared" si="7"/>
        <v>1800</v>
      </c>
      <c r="DA111" s="152"/>
      <c r="DB111" s="144">
        <f t="shared" si="5"/>
        <v>485.3299045757809</v>
      </c>
      <c r="DC111" s="130"/>
      <c r="DD111" s="159">
        <f t="shared" si="6"/>
        <v>150</v>
      </c>
      <c r="DE111" s="130"/>
      <c r="HX111" s="111"/>
      <c r="HY111" s="111"/>
      <c r="HZ111" s="111"/>
      <c r="IA111" s="111"/>
      <c r="IB111" s="111"/>
      <c r="IC111" s="111"/>
      <c r="ID111" s="111"/>
      <c r="IE111" s="111"/>
      <c r="IF111" s="111"/>
      <c r="IG111" s="111"/>
      <c r="IH111" s="111"/>
      <c r="II111" s="111"/>
      <c r="IJ111" s="111"/>
      <c r="IK111" s="111"/>
      <c r="IL111" s="111"/>
      <c r="IM111" s="111"/>
      <c r="IN111" s="111"/>
      <c r="IO111" s="112"/>
      <c r="IP111" s="112"/>
      <c r="IQ111" s="112"/>
      <c r="IR111" s="112"/>
      <c r="IS111" s="112"/>
      <c r="IT111" s="112"/>
      <c r="IU111" s="112"/>
      <c r="IV111" s="112"/>
    </row>
    <row r="112" spans="97:256" s="59" customFormat="1" ht="12" customHeight="1">
      <c r="CS112" s="130"/>
      <c r="CT112" s="130"/>
      <c r="CU112" s="130"/>
      <c r="CV112" s="130"/>
      <c r="CW112" s="130"/>
      <c r="CX112" s="130"/>
      <c r="CY112" s="130"/>
      <c r="CZ112" s="158">
        <f t="shared" si="7"/>
        <v>1825</v>
      </c>
      <c r="DA112" s="152"/>
      <c r="DB112" s="144">
        <f t="shared" si="5"/>
        <v>487.9753758246021</v>
      </c>
      <c r="DC112" s="130"/>
      <c r="DD112" s="159">
        <f t="shared" si="6"/>
        <v>150</v>
      </c>
      <c r="DE112" s="130"/>
      <c r="HX112" s="111"/>
      <c r="HY112" s="111"/>
      <c r="HZ112" s="111"/>
      <c r="IA112" s="111"/>
      <c r="IB112" s="111"/>
      <c r="IC112" s="111"/>
      <c r="ID112" s="111"/>
      <c r="IE112" s="111"/>
      <c r="IF112" s="111"/>
      <c r="IG112" s="111"/>
      <c r="IH112" s="111"/>
      <c r="II112" s="111"/>
      <c r="IJ112" s="111"/>
      <c r="IK112" s="111"/>
      <c r="IL112" s="111"/>
      <c r="IM112" s="111"/>
      <c r="IN112" s="111"/>
      <c r="IO112" s="112"/>
      <c r="IP112" s="112"/>
      <c r="IQ112" s="112"/>
      <c r="IR112" s="112"/>
      <c r="IS112" s="112"/>
      <c r="IT112" s="112"/>
      <c r="IU112" s="112"/>
      <c r="IV112" s="112"/>
    </row>
    <row r="113" spans="97:256" s="59" customFormat="1" ht="12" customHeight="1">
      <c r="CS113" s="130"/>
      <c r="CT113" s="130"/>
      <c r="CU113" s="130"/>
      <c r="CV113" s="130"/>
      <c r="CW113" s="130"/>
      <c r="CX113" s="130"/>
      <c r="CY113" s="130"/>
      <c r="CZ113" s="158">
        <f t="shared" si="7"/>
        <v>1850</v>
      </c>
      <c r="DA113" s="152"/>
      <c r="DB113" s="144">
        <f t="shared" si="5"/>
        <v>490.59737547509457</v>
      </c>
      <c r="DC113" s="130"/>
      <c r="DD113" s="159">
        <f t="shared" si="6"/>
        <v>150</v>
      </c>
      <c r="DE113" s="130"/>
      <c r="HX113" s="111"/>
      <c r="HY113" s="111"/>
      <c r="HZ113" s="111"/>
      <c r="IA113" s="111"/>
      <c r="IB113" s="111"/>
      <c r="IC113" s="111"/>
      <c r="ID113" s="111"/>
      <c r="IE113" s="111"/>
      <c r="IF113" s="111"/>
      <c r="IG113" s="111"/>
      <c r="IH113" s="111"/>
      <c r="II113" s="111"/>
      <c r="IJ113" s="111"/>
      <c r="IK113" s="111"/>
      <c r="IL113" s="111"/>
      <c r="IM113" s="111"/>
      <c r="IN113" s="111"/>
      <c r="IO113" s="112"/>
      <c r="IP113" s="112"/>
      <c r="IQ113" s="112"/>
      <c r="IR113" s="112"/>
      <c r="IS113" s="112"/>
      <c r="IT113" s="112"/>
      <c r="IU113" s="112"/>
      <c r="IV113" s="112"/>
    </row>
    <row r="114" spans="97:256" s="59" customFormat="1" ht="12" customHeight="1">
      <c r="CS114" s="130"/>
      <c r="CT114" s="130"/>
      <c r="CU114" s="130"/>
      <c r="CV114" s="130"/>
      <c r="CW114" s="130"/>
      <c r="CX114" s="130"/>
      <c r="CY114" s="130"/>
      <c r="CZ114" s="158">
        <f t="shared" si="7"/>
        <v>1875</v>
      </c>
      <c r="DA114" s="152"/>
      <c r="DB114" s="144">
        <f t="shared" si="5"/>
        <v>493.19643348894124</v>
      </c>
      <c r="DC114" s="130"/>
      <c r="DD114" s="159">
        <f t="shared" si="6"/>
        <v>150</v>
      </c>
      <c r="DE114" s="130"/>
      <c r="HX114" s="111"/>
      <c r="HY114" s="111"/>
      <c r="HZ114" s="111"/>
      <c r="IA114" s="111"/>
      <c r="IB114" s="111"/>
      <c r="IC114" s="111"/>
      <c r="ID114" s="111"/>
      <c r="IE114" s="111"/>
      <c r="IF114" s="111"/>
      <c r="IG114" s="111"/>
      <c r="IH114" s="111"/>
      <c r="II114" s="111"/>
      <c r="IJ114" s="111"/>
      <c r="IK114" s="111"/>
      <c r="IL114" s="111"/>
      <c r="IM114" s="111"/>
      <c r="IN114" s="111"/>
      <c r="IO114" s="112"/>
      <c r="IP114" s="112"/>
      <c r="IQ114" s="112"/>
      <c r="IR114" s="112"/>
      <c r="IS114" s="112"/>
      <c r="IT114" s="112"/>
      <c r="IU114" s="112"/>
      <c r="IV114" s="112"/>
    </row>
    <row r="115" spans="97:256" s="59" customFormat="1" ht="12" customHeight="1">
      <c r="CS115" s="130"/>
      <c r="CT115" s="130"/>
      <c r="CU115" s="130"/>
      <c r="CV115" s="130"/>
      <c r="CW115" s="130"/>
      <c r="CX115" s="130"/>
      <c r="CY115" s="130"/>
      <c r="CZ115" s="158">
        <f t="shared" si="7"/>
        <v>1900</v>
      </c>
      <c r="DA115" s="152"/>
      <c r="DB115" s="144">
        <f t="shared" si="5"/>
        <v>495.77306087617245</v>
      </c>
      <c r="DC115" s="130"/>
      <c r="DD115" s="159">
        <f t="shared" si="6"/>
        <v>150</v>
      </c>
      <c r="DE115" s="130"/>
      <c r="HX115" s="111"/>
      <c r="HY115" s="111"/>
      <c r="HZ115" s="111"/>
      <c r="IA115" s="111"/>
      <c r="IB115" s="111"/>
      <c r="IC115" s="111"/>
      <c r="ID115" s="111"/>
      <c r="IE115" s="111"/>
      <c r="IF115" s="111"/>
      <c r="IG115" s="111"/>
      <c r="IH115" s="111"/>
      <c r="II115" s="111"/>
      <c r="IJ115" s="111"/>
      <c r="IK115" s="111"/>
      <c r="IL115" s="111"/>
      <c r="IM115" s="111"/>
      <c r="IN115" s="111"/>
      <c r="IO115" s="112"/>
      <c r="IP115" s="112"/>
      <c r="IQ115" s="112"/>
      <c r="IR115" s="112"/>
      <c r="IS115" s="112"/>
      <c r="IT115" s="112"/>
      <c r="IU115" s="112"/>
      <c r="IV115" s="112"/>
    </row>
    <row r="116" spans="97:256" s="59" customFormat="1" ht="12" customHeight="1">
      <c r="CS116" s="130"/>
      <c r="CT116" s="130"/>
      <c r="CU116" s="130"/>
      <c r="CV116" s="130"/>
      <c r="CW116" s="130"/>
      <c r="CX116" s="130"/>
      <c r="CY116" s="130"/>
      <c r="CZ116" s="158">
        <f t="shared" si="7"/>
        <v>1925</v>
      </c>
      <c r="DA116" s="152"/>
      <c r="DB116" s="144">
        <f t="shared" si="5"/>
        <v>498.3277506139874</v>
      </c>
      <c r="DC116" s="130"/>
      <c r="DD116" s="159">
        <f t="shared" si="6"/>
        <v>150</v>
      </c>
      <c r="DE116" s="130"/>
      <c r="HX116" s="111"/>
      <c r="HY116" s="111"/>
      <c r="HZ116" s="111"/>
      <c r="IA116" s="111"/>
      <c r="IB116" s="111"/>
      <c r="IC116" s="111"/>
      <c r="ID116" s="111"/>
      <c r="IE116" s="111"/>
      <c r="IF116" s="111"/>
      <c r="IG116" s="111"/>
      <c r="IH116" s="111"/>
      <c r="II116" s="111"/>
      <c r="IJ116" s="111"/>
      <c r="IK116" s="111"/>
      <c r="IL116" s="111"/>
      <c r="IM116" s="111"/>
      <c r="IN116" s="111"/>
      <c r="IO116" s="112"/>
      <c r="IP116" s="112"/>
      <c r="IQ116" s="112"/>
      <c r="IR116" s="112"/>
      <c r="IS116" s="112"/>
      <c r="IT116" s="112"/>
      <c r="IU116" s="112"/>
      <c r="IV116" s="112"/>
    </row>
    <row r="117" spans="97:256" s="59" customFormat="1" ht="12" customHeight="1">
      <c r="CS117" s="130"/>
      <c r="CT117" s="130"/>
      <c r="CU117" s="130"/>
      <c r="CV117" s="130"/>
      <c r="CW117" s="130"/>
      <c r="CX117" s="130"/>
      <c r="CY117" s="130"/>
      <c r="CZ117" s="158">
        <f t="shared" si="7"/>
        <v>1950</v>
      </c>
      <c r="DA117" s="152"/>
      <c r="DB117" s="144">
        <f t="shared" si="5"/>
        <v>500.8609785097197</v>
      </c>
      <c r="DC117" s="130"/>
      <c r="DD117" s="159">
        <f t="shared" si="6"/>
        <v>150</v>
      </c>
      <c r="DE117" s="130"/>
      <c r="HX117" s="111"/>
      <c r="HY117" s="111"/>
      <c r="HZ117" s="111"/>
      <c r="IA117" s="111"/>
      <c r="IB117" s="111"/>
      <c r="IC117" s="111"/>
      <c r="ID117" s="111"/>
      <c r="IE117" s="111"/>
      <c r="IF117" s="111"/>
      <c r="IG117" s="111"/>
      <c r="IH117" s="111"/>
      <c r="II117" s="111"/>
      <c r="IJ117" s="111"/>
      <c r="IK117" s="111"/>
      <c r="IL117" s="111"/>
      <c r="IM117" s="111"/>
      <c r="IN117" s="111"/>
      <c r="IO117" s="112"/>
      <c r="IP117" s="112"/>
      <c r="IQ117" s="112"/>
      <c r="IR117" s="112"/>
      <c r="IS117" s="112"/>
      <c r="IT117" s="112"/>
      <c r="IU117" s="112"/>
      <c r="IV117" s="112"/>
    </row>
    <row r="118" spans="97:256" s="59" customFormat="1" ht="12" customHeight="1">
      <c r="CS118" s="130"/>
      <c r="CT118" s="130"/>
      <c r="CU118" s="130"/>
      <c r="CV118" s="130"/>
      <c r="CW118" s="130"/>
      <c r="CX118" s="130"/>
      <c r="CY118" s="130"/>
      <c r="CZ118" s="158">
        <f t="shared" si="7"/>
        <v>1975</v>
      </c>
      <c r="DA118" s="152"/>
      <c r="DB118" s="144">
        <f t="shared" si="5"/>
        <v>503.37320401200316</v>
      </c>
      <c r="DC118" s="130"/>
      <c r="DD118" s="159">
        <f t="shared" si="6"/>
        <v>150</v>
      </c>
      <c r="DE118" s="130"/>
      <c r="HX118" s="111"/>
      <c r="HY118" s="111"/>
      <c r="HZ118" s="111"/>
      <c r="IA118" s="111"/>
      <c r="IB118" s="111"/>
      <c r="IC118" s="111"/>
      <c r="ID118" s="111"/>
      <c r="IE118" s="111"/>
      <c r="IF118" s="111"/>
      <c r="IG118" s="111"/>
      <c r="IH118" s="111"/>
      <c r="II118" s="111"/>
      <c r="IJ118" s="111"/>
      <c r="IK118" s="111"/>
      <c r="IL118" s="111"/>
      <c r="IM118" s="111"/>
      <c r="IN118" s="111"/>
      <c r="IO118" s="112"/>
      <c r="IP118" s="112"/>
      <c r="IQ118" s="112"/>
      <c r="IR118" s="112"/>
      <c r="IS118" s="112"/>
      <c r="IT118" s="112"/>
      <c r="IU118" s="112"/>
      <c r="IV118" s="112"/>
    </row>
    <row r="119" spans="97:256" s="59" customFormat="1" ht="12" customHeight="1">
      <c r="CS119" s="130"/>
      <c r="CT119" s="130"/>
      <c r="CU119" s="130"/>
      <c r="CV119" s="130"/>
      <c r="CW119" s="130"/>
      <c r="CX119" s="130"/>
      <c r="CY119" s="130"/>
      <c r="CZ119" s="158">
        <f t="shared" si="7"/>
        <v>2000</v>
      </c>
      <c r="DA119" s="152"/>
      <c r="DB119" s="144">
        <f t="shared" si="5"/>
        <v>505.8648709738678</v>
      </c>
      <c r="DC119" s="130"/>
      <c r="DD119" s="159">
        <f t="shared" si="6"/>
        <v>150</v>
      </c>
      <c r="DE119" s="130"/>
      <c r="HX119" s="111"/>
      <c r="HY119" s="111"/>
      <c r="HZ119" s="111"/>
      <c r="IA119" s="111"/>
      <c r="IB119" s="111"/>
      <c r="IC119" s="111"/>
      <c r="ID119" s="111"/>
      <c r="IE119" s="111"/>
      <c r="IF119" s="111"/>
      <c r="IG119" s="111"/>
      <c r="IH119" s="111"/>
      <c r="II119" s="111"/>
      <c r="IJ119" s="111"/>
      <c r="IK119" s="111"/>
      <c r="IL119" s="111"/>
      <c r="IM119" s="111"/>
      <c r="IN119" s="111"/>
      <c r="IO119" s="112"/>
      <c r="IP119" s="112"/>
      <c r="IQ119" s="112"/>
      <c r="IR119" s="112"/>
      <c r="IS119" s="112"/>
      <c r="IT119" s="112"/>
      <c r="IU119" s="112"/>
      <c r="IV119" s="112"/>
    </row>
    <row r="120" spans="97:256" s="59" customFormat="1" ht="12" customHeight="1">
      <c r="CS120" s="130"/>
      <c r="CT120" s="130"/>
      <c r="CU120" s="130"/>
      <c r="CV120" s="130"/>
      <c r="CW120" s="130"/>
      <c r="CX120" s="130"/>
      <c r="CY120" s="130"/>
      <c r="CZ120" s="158">
        <f t="shared" si="7"/>
        <v>2025</v>
      </c>
      <c r="DA120" s="152"/>
      <c r="DB120" s="144">
        <f t="shared" si="5"/>
        <v>508.33640837116394</v>
      </c>
      <c r="DC120" s="130"/>
      <c r="DD120" s="159">
        <f t="shared" si="6"/>
        <v>150</v>
      </c>
      <c r="DE120" s="130"/>
      <c r="HX120" s="111"/>
      <c r="HY120" s="111"/>
      <c r="HZ120" s="111"/>
      <c r="IA120" s="111"/>
      <c r="IB120" s="111"/>
      <c r="IC120" s="111"/>
      <c r="ID120" s="111"/>
      <c r="IE120" s="111"/>
      <c r="IF120" s="111"/>
      <c r="IG120" s="111"/>
      <c r="IH120" s="111"/>
      <c r="II120" s="111"/>
      <c r="IJ120" s="111"/>
      <c r="IK120" s="111"/>
      <c r="IL120" s="111"/>
      <c r="IM120" s="111"/>
      <c r="IN120" s="111"/>
      <c r="IO120" s="112"/>
      <c r="IP120" s="112"/>
      <c r="IQ120" s="112"/>
      <c r="IR120" s="112"/>
      <c r="IS120" s="112"/>
      <c r="IT120" s="112"/>
      <c r="IU120" s="112"/>
      <c r="IV120" s="112"/>
    </row>
    <row r="121" spans="97:256" s="59" customFormat="1" ht="12" customHeight="1">
      <c r="CS121" s="130"/>
      <c r="CT121" s="130"/>
      <c r="CU121" s="130"/>
      <c r="CV121" s="130"/>
      <c r="CW121" s="130"/>
      <c r="CX121" s="130"/>
      <c r="CY121" s="130"/>
      <c r="CZ121" s="158">
        <f t="shared" si="7"/>
        <v>2050</v>
      </c>
      <c r="DA121" s="152"/>
      <c r="DB121" s="144">
        <f t="shared" si="5"/>
        <v>510.7882309794543</v>
      </c>
      <c r="DC121" s="130"/>
      <c r="DD121" s="159">
        <f t="shared" si="6"/>
        <v>150</v>
      </c>
      <c r="DE121" s="130"/>
      <c r="HX121" s="111"/>
      <c r="HY121" s="111"/>
      <c r="HZ121" s="111"/>
      <c r="IA121" s="111"/>
      <c r="IB121" s="111"/>
      <c r="IC121" s="111"/>
      <c r="ID121" s="111"/>
      <c r="IE121" s="111"/>
      <c r="IF121" s="111"/>
      <c r="IG121" s="111"/>
      <c r="IH121" s="111"/>
      <c r="II121" s="111"/>
      <c r="IJ121" s="111"/>
      <c r="IK121" s="111"/>
      <c r="IL121" s="111"/>
      <c r="IM121" s="111"/>
      <c r="IN121" s="111"/>
      <c r="IO121" s="112"/>
      <c r="IP121" s="112"/>
      <c r="IQ121" s="112"/>
      <c r="IR121" s="112"/>
      <c r="IS121" s="112"/>
      <c r="IT121" s="112"/>
      <c r="IU121" s="112"/>
      <c r="IV121" s="112"/>
    </row>
    <row r="122" spans="97:256" s="59" customFormat="1" ht="12" customHeight="1">
      <c r="CS122" s="130"/>
      <c r="CT122" s="130"/>
      <c r="CU122" s="130"/>
      <c r="CV122" s="130"/>
      <c r="CW122" s="130"/>
      <c r="CX122" s="130"/>
      <c r="CY122" s="130"/>
      <c r="CZ122" s="158">
        <f t="shared" si="7"/>
        <v>2075</v>
      </c>
      <c r="DA122" s="152"/>
      <c r="DB122" s="144">
        <f t="shared" si="5"/>
        <v>513.2207400122459</v>
      </c>
      <c r="DC122" s="130"/>
      <c r="DD122" s="159">
        <f t="shared" si="6"/>
        <v>150</v>
      </c>
      <c r="DE122" s="130"/>
      <c r="HX122" s="111"/>
      <c r="HY122" s="111"/>
      <c r="HZ122" s="111"/>
      <c r="IA122" s="111"/>
      <c r="IB122" s="111"/>
      <c r="IC122" s="111"/>
      <c r="ID122" s="111"/>
      <c r="IE122" s="111"/>
      <c r="IF122" s="111"/>
      <c r="IG122" s="111"/>
      <c r="IH122" s="111"/>
      <c r="II122" s="111"/>
      <c r="IJ122" s="111"/>
      <c r="IK122" s="111"/>
      <c r="IL122" s="111"/>
      <c r="IM122" s="111"/>
      <c r="IN122" s="111"/>
      <c r="IO122" s="112"/>
      <c r="IP122" s="112"/>
      <c r="IQ122" s="112"/>
      <c r="IR122" s="112"/>
      <c r="IS122" s="112"/>
      <c r="IT122" s="112"/>
      <c r="IU122" s="112"/>
      <c r="IV122" s="112"/>
    </row>
    <row r="123" spans="97:256" s="59" customFormat="1" ht="12" customHeight="1">
      <c r="CS123" s="130"/>
      <c r="CT123" s="130"/>
      <c r="CU123" s="130"/>
      <c r="CV123" s="130"/>
      <c r="CW123" s="130"/>
      <c r="CX123" s="130"/>
      <c r="CY123" s="130"/>
      <c r="CZ123" s="158">
        <f t="shared" si="7"/>
        <v>2100</v>
      </c>
      <c r="DA123" s="152"/>
      <c r="DB123" s="144">
        <f t="shared" si="5"/>
        <v>515.6343237232015</v>
      </c>
      <c r="DC123" s="130"/>
      <c r="DD123" s="159">
        <f t="shared" si="6"/>
        <v>150</v>
      </c>
      <c r="DE123" s="130"/>
      <c r="HX123" s="111"/>
      <c r="HY123" s="111"/>
      <c r="HZ123" s="111"/>
      <c r="IA123" s="111"/>
      <c r="IB123" s="111"/>
      <c r="IC123" s="111"/>
      <c r="ID123" s="111"/>
      <c r="IE123" s="111"/>
      <c r="IF123" s="111"/>
      <c r="IG123" s="111"/>
      <c r="IH123" s="111"/>
      <c r="II123" s="111"/>
      <c r="IJ123" s="111"/>
      <c r="IK123" s="111"/>
      <c r="IL123" s="111"/>
      <c r="IM123" s="111"/>
      <c r="IN123" s="111"/>
      <c r="IO123" s="112"/>
      <c r="IP123" s="112"/>
      <c r="IQ123" s="112"/>
      <c r="IR123" s="112"/>
      <c r="IS123" s="112"/>
      <c r="IT123" s="112"/>
      <c r="IU123" s="112"/>
      <c r="IV123" s="112"/>
    </row>
    <row r="124" spans="97:256" s="59" customFormat="1" ht="12" customHeight="1">
      <c r="CS124" s="130"/>
      <c r="CT124" s="130"/>
      <c r="CU124" s="130"/>
      <c r="CV124" s="130"/>
      <c r="CW124" s="130"/>
      <c r="CX124" s="130"/>
      <c r="CY124" s="130"/>
      <c r="CZ124" s="158">
        <f t="shared" si="7"/>
        <v>2125</v>
      </c>
      <c r="DA124" s="152"/>
      <c r="DB124" s="144">
        <f t="shared" si="5"/>
        <v>518.0293579747764</v>
      </c>
      <c r="DC124" s="130"/>
      <c r="DD124" s="159">
        <f t="shared" si="6"/>
        <v>150</v>
      </c>
      <c r="DE124" s="130"/>
      <c r="HX124" s="111"/>
      <c r="HY124" s="111"/>
      <c r="HZ124" s="111"/>
      <c r="IA124" s="111"/>
      <c r="IB124" s="111"/>
      <c r="IC124" s="111"/>
      <c r="ID124" s="111"/>
      <c r="IE124" s="111"/>
      <c r="IF124" s="111"/>
      <c r="IG124" s="111"/>
      <c r="IH124" s="111"/>
      <c r="II124" s="111"/>
      <c r="IJ124" s="111"/>
      <c r="IK124" s="111"/>
      <c r="IL124" s="111"/>
      <c r="IM124" s="111"/>
      <c r="IN124" s="111"/>
      <c r="IO124" s="112"/>
      <c r="IP124" s="112"/>
      <c r="IQ124" s="112"/>
      <c r="IR124" s="112"/>
      <c r="IS124" s="112"/>
      <c r="IT124" s="112"/>
      <c r="IU124" s="112"/>
      <c r="IV124" s="112"/>
    </row>
    <row r="125" spans="97:256" s="59" customFormat="1" ht="12" customHeight="1">
      <c r="CS125" s="130"/>
      <c r="CT125" s="130"/>
      <c r="CU125" s="130"/>
      <c r="CV125" s="130"/>
      <c r="CW125" s="130"/>
      <c r="CX125" s="130"/>
      <c r="CY125" s="130"/>
      <c r="CZ125" s="158">
        <f t="shared" si="7"/>
        <v>2150</v>
      </c>
      <c r="DA125" s="152"/>
      <c r="DB125" s="144">
        <f t="shared" si="5"/>
        <v>520.406206775508</v>
      </c>
      <c r="DC125" s="130"/>
      <c r="DD125" s="159">
        <f t="shared" si="6"/>
        <v>150</v>
      </c>
      <c r="DE125" s="130"/>
      <c r="HX125" s="111"/>
      <c r="HY125" s="111"/>
      <c r="HZ125" s="111"/>
      <c r="IA125" s="111"/>
      <c r="IB125" s="111"/>
      <c r="IC125" s="111"/>
      <c r="ID125" s="111"/>
      <c r="IE125" s="111"/>
      <c r="IF125" s="111"/>
      <c r="IG125" s="111"/>
      <c r="IH125" s="111"/>
      <c r="II125" s="111"/>
      <c r="IJ125" s="111"/>
      <c r="IK125" s="111"/>
      <c r="IL125" s="111"/>
      <c r="IM125" s="111"/>
      <c r="IN125" s="111"/>
      <c r="IO125" s="112"/>
      <c r="IP125" s="112"/>
      <c r="IQ125" s="112"/>
      <c r="IR125" s="112"/>
      <c r="IS125" s="112"/>
      <c r="IT125" s="112"/>
      <c r="IU125" s="112"/>
      <c r="IV125" s="112"/>
    </row>
    <row r="126" spans="97:256" s="59" customFormat="1" ht="12" customHeight="1">
      <c r="CS126" s="130"/>
      <c r="CT126" s="130"/>
      <c r="CU126" s="130"/>
      <c r="CV126" s="130"/>
      <c r="CW126" s="130"/>
      <c r="CX126" s="130"/>
      <c r="CY126" s="130"/>
      <c r="CZ126" s="158">
        <f t="shared" si="7"/>
        <v>2175</v>
      </c>
      <c r="DA126" s="152"/>
      <c r="DB126" s="144">
        <f t="shared" si="5"/>
        <v>522.7652227880463</v>
      </c>
      <c r="DC126" s="130"/>
      <c r="DD126" s="159">
        <f t="shared" si="6"/>
        <v>150</v>
      </c>
      <c r="DE126" s="130"/>
      <c r="HX126" s="111"/>
      <c r="HY126" s="111"/>
      <c r="HZ126" s="111"/>
      <c r="IA126" s="111"/>
      <c r="IB126" s="111"/>
      <c r="IC126" s="111"/>
      <c r="ID126" s="111"/>
      <c r="IE126" s="111"/>
      <c r="IF126" s="111"/>
      <c r="IG126" s="111"/>
      <c r="IH126" s="111"/>
      <c r="II126" s="111"/>
      <c r="IJ126" s="111"/>
      <c r="IK126" s="111"/>
      <c r="IL126" s="111"/>
      <c r="IM126" s="111"/>
      <c r="IN126" s="111"/>
      <c r="IO126" s="112"/>
      <c r="IP126" s="112"/>
      <c r="IQ126" s="112"/>
      <c r="IR126" s="112"/>
      <c r="IS126" s="112"/>
      <c r="IT126" s="112"/>
      <c r="IU126" s="112"/>
      <c r="IV126" s="112"/>
    </row>
    <row r="127" spans="97:256" s="59" customFormat="1" ht="12" customHeight="1">
      <c r="CS127" s="130"/>
      <c r="CT127" s="130"/>
      <c r="CU127" s="130"/>
      <c r="CV127" s="130"/>
      <c r="CW127" s="130"/>
      <c r="CX127" s="130"/>
      <c r="CY127" s="130"/>
      <c r="CZ127" s="158">
        <f t="shared" si="7"/>
        <v>2200</v>
      </c>
      <c r="DA127" s="152"/>
      <c r="DB127" s="144">
        <f t="shared" si="5"/>
        <v>525.1067478098151</v>
      </c>
      <c r="DC127" s="130"/>
      <c r="DD127" s="159">
        <f t="shared" si="6"/>
        <v>150</v>
      </c>
      <c r="DE127" s="130"/>
      <c r="HX127" s="111"/>
      <c r="HY127" s="111"/>
      <c r="HZ127" s="111"/>
      <c r="IA127" s="111"/>
      <c r="IB127" s="111"/>
      <c r="IC127" s="111"/>
      <c r="ID127" s="111"/>
      <c r="IE127" s="111"/>
      <c r="IF127" s="111"/>
      <c r="IG127" s="111"/>
      <c r="IH127" s="111"/>
      <c r="II127" s="111"/>
      <c r="IJ127" s="111"/>
      <c r="IK127" s="111"/>
      <c r="IL127" s="111"/>
      <c r="IM127" s="111"/>
      <c r="IN127" s="111"/>
      <c r="IO127" s="112"/>
      <c r="IP127" s="112"/>
      <c r="IQ127" s="112"/>
      <c r="IR127" s="112"/>
      <c r="IS127" s="112"/>
      <c r="IT127" s="112"/>
      <c r="IU127" s="112"/>
      <c r="IV127" s="112"/>
    </row>
    <row r="128" spans="97:256" s="59" customFormat="1" ht="12" customHeight="1">
      <c r="CS128" s="130"/>
      <c r="CT128" s="130"/>
      <c r="CU128" s="130"/>
      <c r="CV128" s="130"/>
      <c r="CW128" s="130"/>
      <c r="CX128" s="130"/>
      <c r="CY128" s="130"/>
      <c r="CZ128" s="158">
        <f t="shared" si="7"/>
        <v>2225</v>
      </c>
      <c r="DA128" s="152"/>
      <c r="DB128" s="144">
        <f t="shared" si="5"/>
        <v>527.4311132280924</v>
      </c>
      <c r="DC128" s="130"/>
      <c r="DD128" s="159">
        <f t="shared" si="6"/>
        <v>150</v>
      </c>
      <c r="DE128" s="130"/>
      <c r="HX128" s="111"/>
      <c r="HY128" s="111"/>
      <c r="HZ128" s="111"/>
      <c r="IA128" s="111"/>
      <c r="IB128" s="111"/>
      <c r="IC128" s="111"/>
      <c r="ID128" s="111"/>
      <c r="IE128" s="111"/>
      <c r="IF128" s="111"/>
      <c r="IG128" s="111"/>
      <c r="IH128" s="111"/>
      <c r="II128" s="111"/>
      <c r="IJ128" s="111"/>
      <c r="IK128" s="111"/>
      <c r="IL128" s="111"/>
      <c r="IM128" s="111"/>
      <c r="IN128" s="111"/>
      <c r="IO128" s="112"/>
      <c r="IP128" s="112"/>
      <c r="IQ128" s="112"/>
      <c r="IR128" s="112"/>
      <c r="IS128" s="112"/>
      <c r="IT128" s="112"/>
      <c r="IU128" s="112"/>
      <c r="IV128" s="112"/>
    </row>
    <row r="129" spans="97:256" s="59" customFormat="1" ht="12" customHeight="1">
      <c r="CS129" s="130"/>
      <c r="CT129" s="130"/>
      <c r="CU129" s="130"/>
      <c r="CV129" s="130"/>
      <c r="CW129" s="130"/>
      <c r="CX129" s="130"/>
      <c r="CY129" s="130"/>
      <c r="CZ129" s="158">
        <f t="shared" si="7"/>
        <v>2250</v>
      </c>
      <c r="DA129" s="152"/>
      <c r="DB129" s="144">
        <f t="shared" si="5"/>
        <v>529.7386404511235</v>
      </c>
      <c r="DC129" s="130"/>
      <c r="DD129" s="159">
        <f t="shared" si="6"/>
        <v>150</v>
      </c>
      <c r="DE129" s="130"/>
      <c r="HX129" s="111"/>
      <c r="HY129" s="111"/>
      <c r="HZ129" s="111"/>
      <c r="IA129" s="111"/>
      <c r="IB129" s="111"/>
      <c r="IC129" s="111"/>
      <c r="ID129" s="111"/>
      <c r="IE129" s="111"/>
      <c r="IF129" s="111"/>
      <c r="IG129" s="111"/>
      <c r="IH129" s="111"/>
      <c r="II129" s="111"/>
      <c r="IJ129" s="111"/>
      <c r="IK129" s="111"/>
      <c r="IL129" s="111"/>
      <c r="IM129" s="111"/>
      <c r="IN129" s="111"/>
      <c r="IO129" s="112"/>
      <c r="IP129" s="112"/>
      <c r="IQ129" s="112"/>
      <c r="IR129" s="112"/>
      <c r="IS129" s="112"/>
      <c r="IT129" s="112"/>
      <c r="IU129" s="112"/>
      <c r="IV129" s="112"/>
    </row>
    <row r="130" spans="97:256" s="59" customFormat="1" ht="12" customHeight="1">
      <c r="CS130" s="130"/>
      <c r="CT130" s="130"/>
      <c r="CU130" s="130"/>
      <c r="CV130" s="130"/>
      <c r="CW130" s="130"/>
      <c r="CX130" s="130"/>
      <c r="CY130" s="130"/>
      <c r="CZ130" s="158">
        <f t="shared" si="7"/>
        <v>2275</v>
      </c>
      <c r="DA130" s="152"/>
      <c r="DB130" s="144">
        <f t="shared" si="5"/>
        <v>532.0296413167925</v>
      </c>
      <c r="DC130" s="130"/>
      <c r="DD130" s="159">
        <f t="shared" si="6"/>
        <v>150</v>
      </c>
      <c r="DE130" s="130"/>
      <c r="HX130" s="111"/>
      <c r="HY130" s="111"/>
      <c r="HZ130" s="111"/>
      <c r="IA130" s="111"/>
      <c r="IB130" s="111"/>
      <c r="IC130" s="111"/>
      <c r="ID130" s="111"/>
      <c r="IE130" s="111"/>
      <c r="IF130" s="111"/>
      <c r="IG130" s="111"/>
      <c r="IH130" s="111"/>
      <c r="II130" s="111"/>
      <c r="IJ130" s="111"/>
      <c r="IK130" s="111"/>
      <c r="IL130" s="111"/>
      <c r="IM130" s="111"/>
      <c r="IN130" s="111"/>
      <c r="IO130" s="112"/>
      <c r="IP130" s="112"/>
      <c r="IQ130" s="112"/>
      <c r="IR130" s="112"/>
      <c r="IS130" s="112"/>
      <c r="IT130" s="112"/>
      <c r="IU130" s="112"/>
      <c r="IV130" s="112"/>
    </row>
    <row r="131" spans="97:256" s="59" customFormat="1" ht="12" customHeight="1">
      <c r="CS131" s="130"/>
      <c r="CT131" s="130"/>
      <c r="CU131" s="130"/>
      <c r="CV131" s="130"/>
      <c r="CW131" s="130"/>
      <c r="CX131" s="130"/>
      <c r="CY131" s="130"/>
      <c r="CZ131" s="158">
        <f t="shared" si="7"/>
        <v>2300</v>
      </c>
      <c r="DA131" s="152"/>
      <c r="DB131" s="144">
        <f t="shared" si="5"/>
        <v>534.304418480247</v>
      </c>
      <c r="DC131" s="130"/>
      <c r="DD131" s="159">
        <f t="shared" si="6"/>
        <v>150</v>
      </c>
      <c r="DE131" s="130"/>
      <c r="HX131" s="111"/>
      <c r="HY131" s="111"/>
      <c r="HZ131" s="111"/>
      <c r="IA131" s="111"/>
      <c r="IB131" s="111"/>
      <c r="IC131" s="111"/>
      <c r="ID131" s="111"/>
      <c r="IE131" s="111"/>
      <c r="IF131" s="111"/>
      <c r="IG131" s="111"/>
      <c r="IH131" s="111"/>
      <c r="II131" s="111"/>
      <c r="IJ131" s="111"/>
      <c r="IK131" s="111"/>
      <c r="IL131" s="111"/>
      <c r="IM131" s="111"/>
      <c r="IN131" s="111"/>
      <c r="IO131" s="112"/>
      <c r="IP131" s="112"/>
      <c r="IQ131" s="112"/>
      <c r="IR131" s="112"/>
      <c r="IS131" s="112"/>
      <c r="IT131" s="112"/>
      <c r="IU131" s="112"/>
      <c r="IV131" s="112"/>
    </row>
    <row r="132" spans="97:256" s="59" customFormat="1" ht="12" customHeight="1">
      <c r="CS132" s="130"/>
      <c r="CT132" s="130"/>
      <c r="CU132" s="130"/>
      <c r="CV132" s="130"/>
      <c r="CW132" s="130"/>
      <c r="CX132" s="130"/>
      <c r="CY132" s="130"/>
      <c r="CZ132" s="158">
        <f t="shared" si="7"/>
        <v>2325</v>
      </c>
      <c r="DA132" s="152"/>
      <c r="DB132" s="144">
        <f t="shared" si="5"/>
        <v>536.5632657817786</v>
      </c>
      <c r="DC132" s="130"/>
      <c r="DD132" s="159">
        <f t="shared" si="6"/>
        <v>150</v>
      </c>
      <c r="DE132" s="130"/>
      <c r="HX132" s="111"/>
      <c r="HY132" s="111"/>
      <c r="HZ132" s="111"/>
      <c r="IA132" s="111"/>
      <c r="IB132" s="111"/>
      <c r="IC132" s="111"/>
      <c r="ID132" s="111"/>
      <c r="IE132" s="111"/>
      <c r="IF132" s="111"/>
      <c r="IG132" s="111"/>
      <c r="IH132" s="111"/>
      <c r="II132" s="111"/>
      <c r="IJ132" s="111"/>
      <c r="IK132" s="111"/>
      <c r="IL132" s="111"/>
      <c r="IM132" s="111"/>
      <c r="IN132" s="111"/>
      <c r="IO132" s="112"/>
      <c r="IP132" s="112"/>
      <c r="IQ132" s="112"/>
      <c r="IR132" s="112"/>
      <c r="IS132" s="112"/>
      <c r="IT132" s="112"/>
      <c r="IU132" s="112"/>
      <c r="IV132" s="112"/>
    </row>
    <row r="133" spans="97:256" s="59" customFormat="1" ht="12" customHeight="1">
      <c r="CS133" s="130"/>
      <c r="CT133" s="130"/>
      <c r="CU133" s="130"/>
      <c r="CV133" s="130"/>
      <c r="CW133" s="130"/>
      <c r="CX133" s="130"/>
      <c r="CY133" s="130"/>
      <c r="CZ133" s="158">
        <f t="shared" si="7"/>
        <v>2350</v>
      </c>
      <c r="DA133" s="152"/>
      <c r="DB133" s="144">
        <f t="shared" si="5"/>
        <v>538.8064685961665</v>
      </c>
      <c r="DC133" s="130"/>
      <c r="DD133" s="159">
        <f t="shared" si="6"/>
        <v>150</v>
      </c>
      <c r="DE133" s="130"/>
      <c r="HX133" s="111"/>
      <c r="HY133" s="111"/>
      <c r="HZ133" s="111"/>
      <c r="IA133" s="111"/>
      <c r="IB133" s="111"/>
      <c r="IC133" s="111"/>
      <c r="ID133" s="111"/>
      <c r="IE133" s="111"/>
      <c r="IF133" s="111"/>
      <c r="IG133" s="111"/>
      <c r="IH133" s="111"/>
      <c r="II133" s="111"/>
      <c r="IJ133" s="111"/>
      <c r="IK133" s="111"/>
      <c r="IL133" s="111"/>
      <c r="IM133" s="111"/>
      <c r="IN133" s="111"/>
      <c r="IO133" s="112"/>
      <c r="IP133" s="112"/>
      <c r="IQ133" s="112"/>
      <c r="IR133" s="112"/>
      <c r="IS133" s="112"/>
      <c r="IT133" s="112"/>
      <c r="IU133" s="112"/>
      <c r="IV133" s="112"/>
    </row>
    <row r="134" spans="97:256" s="59" customFormat="1" ht="12" customHeight="1">
      <c r="CS134" s="130"/>
      <c r="CT134" s="130"/>
      <c r="CU134" s="130"/>
      <c r="CV134" s="130"/>
      <c r="CW134" s="130"/>
      <c r="CX134" s="130"/>
      <c r="CY134" s="130"/>
      <c r="CZ134" s="158">
        <f t="shared" si="7"/>
        <v>2375</v>
      </c>
      <c r="DA134" s="152"/>
      <c r="DB134" s="144">
        <f t="shared" si="5"/>
        <v>541.0343041645988</v>
      </c>
      <c r="DC134" s="130"/>
      <c r="DD134" s="159">
        <f t="shared" si="6"/>
        <v>150</v>
      </c>
      <c r="DE134" s="130"/>
      <c r="HX134" s="111"/>
      <c r="HY134" s="111"/>
      <c r="HZ134" s="111"/>
      <c r="IA134" s="111"/>
      <c r="IB134" s="111"/>
      <c r="IC134" s="111"/>
      <c r="ID134" s="111"/>
      <c r="IE134" s="111"/>
      <c r="IF134" s="111"/>
      <c r="IG134" s="111"/>
      <c r="IH134" s="111"/>
      <c r="II134" s="111"/>
      <c r="IJ134" s="111"/>
      <c r="IK134" s="111"/>
      <c r="IL134" s="111"/>
      <c r="IM134" s="111"/>
      <c r="IN134" s="111"/>
      <c r="IO134" s="112"/>
      <c r="IP134" s="112"/>
      <c r="IQ134" s="112"/>
      <c r="IR134" s="112"/>
      <c r="IS134" s="112"/>
      <c r="IT134" s="112"/>
      <c r="IU134" s="112"/>
      <c r="IV134" s="112"/>
    </row>
    <row r="135" spans="97:256" s="59" customFormat="1" ht="12" customHeight="1">
      <c r="CS135" s="130"/>
      <c r="CT135" s="130"/>
      <c r="CU135" s="130"/>
      <c r="CV135" s="130"/>
      <c r="CW135" s="130"/>
      <c r="CX135" s="130"/>
      <c r="CY135" s="130"/>
      <c r="CZ135" s="158">
        <f t="shared" si="7"/>
        <v>2400</v>
      </c>
      <c r="DA135" s="152"/>
      <c r="DB135" s="144">
        <f t="shared" si="5"/>
        <v>543.2470419102253</v>
      </c>
      <c r="DC135" s="130"/>
      <c r="DD135" s="159">
        <f t="shared" si="6"/>
        <v>150</v>
      </c>
      <c r="DE135" s="130"/>
      <c r="HX135" s="111"/>
      <c r="HY135" s="111"/>
      <c r="HZ135" s="111"/>
      <c r="IA135" s="111"/>
      <c r="IB135" s="111"/>
      <c r="IC135" s="111"/>
      <c r="ID135" s="111"/>
      <c r="IE135" s="111"/>
      <c r="IF135" s="111"/>
      <c r="IG135" s="111"/>
      <c r="IH135" s="111"/>
      <c r="II135" s="111"/>
      <c r="IJ135" s="111"/>
      <c r="IK135" s="111"/>
      <c r="IL135" s="111"/>
      <c r="IM135" s="111"/>
      <c r="IN135" s="111"/>
      <c r="IO135" s="112"/>
      <c r="IP135" s="112"/>
      <c r="IQ135" s="112"/>
      <c r="IR135" s="112"/>
      <c r="IS135" s="112"/>
      <c r="IT135" s="112"/>
      <c r="IU135" s="112"/>
      <c r="IV135" s="112"/>
    </row>
    <row r="136" spans="97:256" s="59" customFormat="1" ht="12" customHeight="1">
      <c r="CS136" s="130"/>
      <c r="CT136" s="130"/>
      <c r="CU136" s="130"/>
      <c r="CV136" s="130"/>
      <c r="CW136" s="130"/>
      <c r="CX136" s="130"/>
      <c r="CY136" s="130"/>
      <c r="CZ136" s="158">
        <f t="shared" si="7"/>
        <v>2425</v>
      </c>
      <c r="DA136" s="152"/>
      <c r="DB136" s="144">
        <f t="shared" si="5"/>
        <v>545.4449437382987</v>
      </c>
      <c r="DC136" s="130"/>
      <c r="DD136" s="159">
        <f t="shared" si="6"/>
        <v>150</v>
      </c>
      <c r="DE136" s="130"/>
      <c r="HX136" s="111"/>
      <c r="HY136" s="111"/>
      <c r="HZ136" s="111"/>
      <c r="IA136" s="111"/>
      <c r="IB136" s="111"/>
      <c r="IC136" s="111"/>
      <c r="ID136" s="111"/>
      <c r="IE136" s="111"/>
      <c r="IF136" s="111"/>
      <c r="IG136" s="111"/>
      <c r="IH136" s="111"/>
      <c r="II136" s="111"/>
      <c r="IJ136" s="111"/>
      <c r="IK136" s="111"/>
      <c r="IL136" s="111"/>
      <c r="IM136" s="111"/>
      <c r="IN136" s="111"/>
      <c r="IO136" s="112"/>
      <c r="IP136" s="112"/>
      <c r="IQ136" s="112"/>
      <c r="IR136" s="112"/>
      <c r="IS136" s="112"/>
      <c r="IT136" s="112"/>
      <c r="IU136" s="112"/>
      <c r="IV136" s="112"/>
    </row>
    <row r="137" spans="97:256" s="59" customFormat="1" ht="12" customHeight="1">
      <c r="CS137" s="130"/>
      <c r="CT137" s="130"/>
      <c r="CU137" s="130"/>
      <c r="CV137" s="130"/>
      <c r="CW137" s="130"/>
      <c r="CX137" s="130"/>
      <c r="CY137" s="130"/>
      <c r="CZ137" s="158">
        <f t="shared" si="7"/>
        <v>2450</v>
      </c>
      <c r="DA137" s="152"/>
      <c r="DB137" s="144">
        <f t="shared" si="5"/>
        <v>547.6282643218135</v>
      </c>
      <c r="DC137" s="130"/>
      <c r="DD137" s="159">
        <f t="shared" si="6"/>
        <v>150</v>
      </c>
      <c r="DE137" s="130"/>
      <c r="HX137" s="111"/>
      <c r="HY137" s="111"/>
      <c r="HZ137" s="111"/>
      <c r="IA137" s="111"/>
      <c r="IB137" s="111"/>
      <c r="IC137" s="111"/>
      <c r="ID137" s="111"/>
      <c r="IE137" s="111"/>
      <c r="IF137" s="111"/>
      <c r="IG137" s="111"/>
      <c r="IH137" s="111"/>
      <c r="II137" s="111"/>
      <c r="IJ137" s="111"/>
      <c r="IK137" s="111"/>
      <c r="IL137" s="111"/>
      <c r="IM137" s="111"/>
      <c r="IN137" s="111"/>
      <c r="IO137" s="112"/>
      <c r="IP137" s="112"/>
      <c r="IQ137" s="112"/>
      <c r="IR137" s="112"/>
      <c r="IS137" s="112"/>
      <c r="IT137" s="112"/>
      <c r="IU137" s="112"/>
      <c r="IV137" s="112"/>
    </row>
    <row r="138" spans="97:256" s="59" customFormat="1" ht="12" customHeight="1">
      <c r="CS138" s="130"/>
      <c r="CT138" s="130"/>
      <c r="CU138" s="130"/>
      <c r="CV138" s="130"/>
      <c r="CW138" s="130"/>
      <c r="CX138" s="130"/>
      <c r="CY138" s="130"/>
      <c r="CZ138" s="158">
        <f t="shared" si="7"/>
        <v>2475</v>
      </c>
      <c r="DA138" s="152"/>
      <c r="DB138" s="144">
        <f t="shared" si="5"/>
        <v>549.7972513734878</v>
      </c>
      <c r="DC138" s="130"/>
      <c r="DD138" s="159">
        <f t="shared" si="6"/>
        <v>150</v>
      </c>
      <c r="DE138" s="130"/>
      <c r="HX138" s="111"/>
      <c r="HY138" s="111"/>
      <c r="HZ138" s="111"/>
      <c r="IA138" s="111"/>
      <c r="IB138" s="111"/>
      <c r="IC138" s="111"/>
      <c r="ID138" s="111"/>
      <c r="IE138" s="111"/>
      <c r="IF138" s="111"/>
      <c r="IG138" s="111"/>
      <c r="IH138" s="111"/>
      <c r="II138" s="111"/>
      <c r="IJ138" s="111"/>
      <c r="IK138" s="111"/>
      <c r="IL138" s="111"/>
      <c r="IM138" s="111"/>
      <c r="IN138" s="111"/>
      <c r="IO138" s="112"/>
      <c r="IP138" s="112"/>
      <c r="IQ138" s="112"/>
      <c r="IR138" s="112"/>
      <c r="IS138" s="112"/>
      <c r="IT138" s="112"/>
      <c r="IU138" s="112"/>
      <c r="IV138" s="112"/>
    </row>
    <row r="139" spans="97:256" s="59" customFormat="1" ht="12" customHeight="1">
      <c r="CS139" s="130"/>
      <c r="CT139" s="130"/>
      <c r="CU139" s="130"/>
      <c r="CV139" s="130"/>
      <c r="CW139" s="130"/>
      <c r="CX139" s="130"/>
      <c r="CY139" s="130"/>
      <c r="CZ139" s="158">
        <f t="shared" si="7"/>
        <v>2500</v>
      </c>
      <c r="DA139" s="152"/>
      <c r="DB139" s="144">
        <f t="shared" si="5"/>
        <v>551.9521459048589</v>
      </c>
      <c r="DC139" s="130"/>
      <c r="DD139" s="159">
        <f t="shared" si="6"/>
        <v>150</v>
      </c>
      <c r="DE139" s="130"/>
      <c r="HX139" s="111"/>
      <c r="HY139" s="111"/>
      <c r="HZ139" s="111"/>
      <c r="IA139" s="111"/>
      <c r="IB139" s="111"/>
      <c r="IC139" s="111"/>
      <c r="ID139" s="111"/>
      <c r="IE139" s="111"/>
      <c r="IF139" s="111"/>
      <c r="IG139" s="111"/>
      <c r="IH139" s="111"/>
      <c r="II139" s="111"/>
      <c r="IJ139" s="111"/>
      <c r="IK139" s="111"/>
      <c r="IL139" s="111"/>
      <c r="IM139" s="111"/>
      <c r="IN139" s="111"/>
      <c r="IO139" s="112"/>
      <c r="IP139" s="112"/>
      <c r="IQ139" s="112"/>
      <c r="IR139" s="112"/>
      <c r="IS139" s="112"/>
      <c r="IT139" s="112"/>
      <c r="IU139" s="112"/>
      <c r="IV139" s="112"/>
    </row>
    <row r="140" spans="97:256" s="59" customFormat="1" ht="12" customHeight="1">
      <c r="CS140" s="130"/>
      <c r="CT140" s="130"/>
      <c r="CU140" s="130"/>
      <c r="CV140" s="130"/>
      <c r="CW140" s="130"/>
      <c r="CX140" s="130"/>
      <c r="CY140" s="130"/>
      <c r="CZ140" s="158">
        <f t="shared" si="7"/>
        <v>2525</v>
      </c>
      <c r="DA140" s="152"/>
      <c r="DB140" s="144">
        <f t="shared" si="5"/>
        <v>554.0931824732436</v>
      </c>
      <c r="DC140" s="130"/>
      <c r="DD140" s="159">
        <f t="shared" si="6"/>
        <v>150</v>
      </c>
      <c r="DE140" s="130"/>
      <c r="HX140" s="111"/>
      <c r="HY140" s="111"/>
      <c r="HZ140" s="111"/>
      <c r="IA140" s="111"/>
      <c r="IB140" s="111"/>
      <c r="IC140" s="111"/>
      <c r="ID140" s="111"/>
      <c r="IE140" s="111"/>
      <c r="IF140" s="111"/>
      <c r="IG140" s="111"/>
      <c r="IH140" s="111"/>
      <c r="II140" s="111"/>
      <c r="IJ140" s="111"/>
      <c r="IK140" s="111"/>
      <c r="IL140" s="111"/>
      <c r="IM140" s="111"/>
      <c r="IN140" s="111"/>
      <c r="IO140" s="112"/>
      <c r="IP140" s="112"/>
      <c r="IQ140" s="112"/>
      <c r="IR140" s="112"/>
      <c r="IS140" s="112"/>
      <c r="IT140" s="112"/>
      <c r="IU140" s="112"/>
      <c r="IV140" s="112"/>
    </row>
    <row r="141" spans="97:256" s="59" customFormat="1" ht="12" customHeight="1">
      <c r="CS141" s="130"/>
      <c r="CT141" s="130"/>
      <c r="CU141" s="130"/>
      <c r="CV141" s="130"/>
      <c r="CW141" s="130"/>
      <c r="CX141" s="130"/>
      <c r="CY141" s="130"/>
      <c r="CZ141" s="158">
        <f t="shared" si="7"/>
        <v>2550</v>
      </c>
      <c r="DA141" s="152"/>
      <c r="DB141" s="144">
        <f t="shared" si="5"/>
        <v>556.2205894172325</v>
      </c>
      <c r="DC141" s="130"/>
      <c r="DD141" s="159">
        <f t="shared" si="6"/>
        <v>150</v>
      </c>
      <c r="DE141" s="130"/>
      <c r="HX141" s="111"/>
      <c r="HY141" s="111"/>
      <c r="HZ141" s="111"/>
      <c r="IA141" s="111"/>
      <c r="IB141" s="111"/>
      <c r="IC141" s="111"/>
      <c r="ID141" s="111"/>
      <c r="IE141" s="111"/>
      <c r="IF141" s="111"/>
      <c r="IG141" s="111"/>
      <c r="IH141" s="111"/>
      <c r="II141" s="111"/>
      <c r="IJ141" s="111"/>
      <c r="IK141" s="111"/>
      <c r="IL141" s="111"/>
      <c r="IM141" s="111"/>
      <c r="IN141" s="111"/>
      <c r="IO141" s="112"/>
      <c r="IP141" s="112"/>
      <c r="IQ141" s="112"/>
      <c r="IR141" s="112"/>
      <c r="IS141" s="112"/>
      <c r="IT141" s="112"/>
      <c r="IU141" s="112"/>
      <c r="IV141" s="112"/>
    </row>
    <row r="142" spans="97:256" s="59" customFormat="1" ht="12" customHeight="1">
      <c r="CS142" s="130"/>
      <c r="CT142" s="130"/>
      <c r="CU142" s="130"/>
      <c r="CV142" s="130"/>
      <c r="CW142" s="130"/>
      <c r="CX142" s="130"/>
      <c r="CY142" s="130"/>
      <c r="CZ142" s="158">
        <f t="shared" si="7"/>
        <v>2575</v>
      </c>
      <c r="DA142" s="152"/>
      <c r="DB142" s="144">
        <f t="shared" si="5"/>
        <v>558.3345890813553</v>
      </c>
      <c r="DC142" s="130"/>
      <c r="DD142" s="159">
        <f t="shared" si="6"/>
        <v>150</v>
      </c>
      <c r="DE142" s="130"/>
      <c r="HX142" s="111"/>
      <c r="HY142" s="111"/>
      <c r="HZ142" s="111"/>
      <c r="IA142" s="111"/>
      <c r="IB142" s="111"/>
      <c r="IC142" s="111"/>
      <c r="ID142" s="111"/>
      <c r="IE142" s="111"/>
      <c r="IF142" s="111"/>
      <c r="IG142" s="111"/>
      <c r="IH142" s="111"/>
      <c r="II142" s="111"/>
      <c r="IJ142" s="111"/>
      <c r="IK142" s="111"/>
      <c r="IL142" s="111"/>
      <c r="IM142" s="111"/>
      <c r="IN142" s="111"/>
      <c r="IO142" s="112"/>
      <c r="IP142" s="112"/>
      <c r="IQ142" s="112"/>
      <c r="IR142" s="112"/>
      <c r="IS142" s="112"/>
      <c r="IT142" s="112"/>
      <c r="IU142" s="112"/>
      <c r="IV142" s="112"/>
    </row>
    <row r="143" spans="97:256" s="59" customFormat="1" ht="12" customHeight="1">
      <c r="CS143" s="130"/>
      <c r="CT143" s="130"/>
      <c r="CU143" s="130"/>
      <c r="CV143" s="130"/>
      <c r="CW143" s="130"/>
      <c r="CX143" s="130"/>
      <c r="CY143" s="130"/>
      <c r="CZ143" s="158">
        <f t="shared" si="7"/>
        <v>2600</v>
      </c>
      <c r="DA143" s="152"/>
      <c r="DB143" s="144">
        <f t="shared" si="5"/>
        <v>560.4353980305368</v>
      </c>
      <c r="DC143" s="130"/>
      <c r="DD143" s="159">
        <f t="shared" si="6"/>
        <v>150</v>
      </c>
      <c r="DE143" s="130"/>
      <c r="HX143" s="111"/>
      <c r="HY143" s="111"/>
      <c r="HZ143" s="111"/>
      <c r="IA143" s="111"/>
      <c r="IB143" s="111"/>
      <c r="IC143" s="111"/>
      <c r="ID143" s="111"/>
      <c r="IE143" s="111"/>
      <c r="IF143" s="111"/>
      <c r="IG143" s="111"/>
      <c r="IH143" s="111"/>
      <c r="II143" s="111"/>
      <c r="IJ143" s="111"/>
      <c r="IK143" s="111"/>
      <c r="IL143" s="111"/>
      <c r="IM143" s="111"/>
      <c r="IN143" s="111"/>
      <c r="IO143" s="112"/>
      <c r="IP143" s="112"/>
      <c r="IQ143" s="112"/>
      <c r="IR143" s="112"/>
      <c r="IS143" s="112"/>
      <c r="IT143" s="112"/>
      <c r="IU143" s="112"/>
      <c r="IV143" s="112"/>
    </row>
    <row r="144" spans="97:256" s="59" customFormat="1" ht="12" customHeight="1">
      <c r="CS144" s="130"/>
      <c r="CT144" s="130"/>
      <c r="CU144" s="130"/>
      <c r="CV144" s="130"/>
      <c r="CW144" s="130"/>
      <c r="CX144" s="130"/>
      <c r="CY144" s="130"/>
      <c r="CZ144" s="158">
        <f t="shared" si="7"/>
        <v>2625</v>
      </c>
      <c r="DA144" s="152"/>
      <c r="DB144" s="144">
        <f t="shared" si="5"/>
        <v>562.5232272548707</v>
      </c>
      <c r="DC144" s="130"/>
      <c r="DD144" s="159">
        <f t="shared" si="6"/>
        <v>150</v>
      </c>
      <c r="DE144" s="130"/>
      <c r="HX144" s="111"/>
      <c r="HY144" s="111"/>
      <c r="HZ144" s="111"/>
      <c r="IA144" s="111"/>
      <c r="IB144" s="111"/>
      <c r="IC144" s="111"/>
      <c r="ID144" s="111"/>
      <c r="IE144" s="111"/>
      <c r="IF144" s="111"/>
      <c r="IG144" s="111"/>
      <c r="IH144" s="111"/>
      <c r="II144" s="111"/>
      <c r="IJ144" s="111"/>
      <c r="IK144" s="111"/>
      <c r="IL144" s="111"/>
      <c r="IM144" s="111"/>
      <c r="IN144" s="111"/>
      <c r="IO144" s="112"/>
      <c r="IP144" s="112"/>
      <c r="IQ144" s="112"/>
      <c r="IR144" s="112"/>
      <c r="IS144" s="112"/>
      <c r="IT144" s="112"/>
      <c r="IU144" s="112"/>
      <c r="IV144" s="112"/>
    </row>
    <row r="145" spans="97:256" s="59" customFormat="1" ht="12" customHeight="1">
      <c r="CS145" s="130"/>
      <c r="CT145" s="130"/>
      <c r="CU145" s="130"/>
      <c r="CV145" s="130"/>
      <c r="CW145" s="130"/>
      <c r="CX145" s="130"/>
      <c r="CY145" s="130"/>
      <c r="CZ145" s="158">
        <f t="shared" si="7"/>
        <v>2650</v>
      </c>
      <c r="DA145" s="152"/>
      <c r="DB145" s="144">
        <f t="shared" si="5"/>
        <v>564.59828236526</v>
      </c>
      <c r="DC145" s="130"/>
      <c r="DD145" s="159">
        <f t="shared" si="6"/>
        <v>150</v>
      </c>
      <c r="DE145" s="130"/>
      <c r="HX145" s="111"/>
      <c r="HY145" s="111"/>
      <c r="HZ145" s="111"/>
      <c r="IA145" s="111"/>
      <c r="IB145" s="111"/>
      <c r="IC145" s="111"/>
      <c r="ID145" s="111"/>
      <c r="IE145" s="111"/>
      <c r="IF145" s="111"/>
      <c r="IG145" s="111"/>
      <c r="IH145" s="111"/>
      <c r="II145" s="111"/>
      <c r="IJ145" s="111"/>
      <c r="IK145" s="111"/>
      <c r="IL145" s="111"/>
      <c r="IM145" s="111"/>
      <c r="IN145" s="111"/>
      <c r="IO145" s="112"/>
      <c r="IP145" s="112"/>
      <c r="IQ145" s="112"/>
      <c r="IR145" s="112"/>
      <c r="IS145" s="112"/>
      <c r="IT145" s="112"/>
      <c r="IU145" s="112"/>
      <c r="IV145" s="112"/>
    </row>
    <row r="146" spans="97:256" s="59" customFormat="1" ht="12" customHeight="1">
      <c r="CS146" s="130"/>
      <c r="CT146" s="130"/>
      <c r="CU146" s="130"/>
      <c r="CV146" s="130"/>
      <c r="CW146" s="130"/>
      <c r="CX146" s="130"/>
      <c r="CY146" s="130"/>
      <c r="CZ146" s="158">
        <f t="shared" si="7"/>
        <v>2675</v>
      </c>
      <c r="DA146" s="152"/>
      <c r="DB146" s="144">
        <f t="shared" si="5"/>
        <v>566.6607637804047</v>
      </c>
      <c r="DC146" s="130"/>
      <c r="DD146" s="159">
        <f t="shared" si="6"/>
        <v>150</v>
      </c>
      <c r="DE146" s="130"/>
      <c r="HX146" s="111"/>
      <c r="HY146" s="111"/>
      <c r="HZ146" s="111"/>
      <c r="IA146" s="111"/>
      <c r="IB146" s="111"/>
      <c r="IC146" s="111"/>
      <c r="ID146" s="111"/>
      <c r="IE146" s="111"/>
      <c r="IF146" s="111"/>
      <c r="IG146" s="111"/>
      <c r="IH146" s="111"/>
      <c r="II146" s="111"/>
      <c r="IJ146" s="111"/>
      <c r="IK146" s="111"/>
      <c r="IL146" s="111"/>
      <c r="IM146" s="111"/>
      <c r="IN146" s="111"/>
      <c r="IO146" s="112"/>
      <c r="IP146" s="112"/>
      <c r="IQ146" s="112"/>
      <c r="IR146" s="112"/>
      <c r="IS146" s="112"/>
      <c r="IT146" s="112"/>
      <c r="IU146" s="112"/>
      <c r="IV146" s="112"/>
    </row>
    <row r="147" spans="97:256" s="59" customFormat="1" ht="12" customHeight="1">
      <c r="CS147" s="130"/>
      <c r="CT147" s="130"/>
      <c r="CU147" s="130"/>
      <c r="CV147" s="130"/>
      <c r="CW147" s="130"/>
      <c r="CX147" s="130"/>
      <c r="CY147" s="130"/>
      <c r="CZ147" s="158">
        <f t="shared" si="7"/>
        <v>2700</v>
      </c>
      <c r="DA147" s="152"/>
      <c r="DB147" s="144">
        <f t="shared" si="5"/>
        <v>568.7108669055925</v>
      </c>
      <c r="DC147" s="130"/>
      <c r="DD147" s="159">
        <f t="shared" si="6"/>
        <v>150</v>
      </c>
      <c r="DE147" s="130"/>
      <c r="HX147" s="111"/>
      <c r="HY147" s="111"/>
      <c r="HZ147" s="111"/>
      <c r="IA147" s="111"/>
      <c r="IB147" s="111"/>
      <c r="IC147" s="111"/>
      <c r="ID147" s="111"/>
      <c r="IE147" s="111"/>
      <c r="IF147" s="111"/>
      <c r="IG147" s="111"/>
      <c r="IH147" s="111"/>
      <c r="II147" s="111"/>
      <c r="IJ147" s="111"/>
      <c r="IK147" s="111"/>
      <c r="IL147" s="111"/>
      <c r="IM147" s="111"/>
      <c r="IN147" s="111"/>
      <c r="IO147" s="112"/>
      <c r="IP147" s="112"/>
      <c r="IQ147" s="112"/>
      <c r="IR147" s="112"/>
      <c r="IS147" s="112"/>
      <c r="IT147" s="112"/>
      <c r="IU147" s="112"/>
      <c r="IV147" s="112"/>
    </row>
    <row r="148" spans="97:256" s="59" customFormat="1" ht="12" customHeight="1">
      <c r="CS148" s="130"/>
      <c r="CT148" s="130"/>
      <c r="CU148" s="130"/>
      <c r="CV148" s="130"/>
      <c r="CW148" s="130"/>
      <c r="CX148" s="130"/>
      <c r="CY148" s="130"/>
      <c r="CZ148" s="158">
        <f t="shared" si="7"/>
        <v>2725</v>
      </c>
      <c r="DA148" s="152"/>
      <c r="DB148" s="144">
        <f t="shared" si="5"/>
        <v>570.7487823037329</v>
      </c>
      <c r="DC148" s="130"/>
      <c r="DD148" s="159">
        <f t="shared" si="6"/>
        <v>150</v>
      </c>
      <c r="DE148" s="130"/>
      <c r="HX148" s="111"/>
      <c r="HY148" s="111"/>
      <c r="HZ148" s="111"/>
      <c r="IA148" s="111"/>
      <c r="IB148" s="111"/>
      <c r="IC148" s="111"/>
      <c r="ID148" s="111"/>
      <c r="IE148" s="111"/>
      <c r="IF148" s="111"/>
      <c r="IG148" s="111"/>
      <c r="IH148" s="111"/>
      <c r="II148" s="111"/>
      <c r="IJ148" s="111"/>
      <c r="IK148" s="111"/>
      <c r="IL148" s="111"/>
      <c r="IM148" s="111"/>
      <c r="IN148" s="111"/>
      <c r="IO148" s="112"/>
      <c r="IP148" s="112"/>
      <c r="IQ148" s="112"/>
      <c r="IR148" s="112"/>
      <c r="IS148" s="112"/>
      <c r="IT148" s="112"/>
      <c r="IU148" s="112"/>
      <c r="IV148" s="112"/>
    </row>
    <row r="149" spans="97:256" s="59" customFormat="1" ht="12" customHeight="1">
      <c r="CS149" s="130"/>
      <c r="CT149" s="130"/>
      <c r="CU149" s="130"/>
      <c r="CV149" s="130"/>
      <c r="CW149" s="130"/>
      <c r="CX149" s="130"/>
      <c r="CY149" s="130"/>
      <c r="CZ149" s="158">
        <f t="shared" si="7"/>
        <v>2750</v>
      </c>
      <c r="DA149" s="152"/>
      <c r="DB149" s="144">
        <f t="shared" si="5"/>
        <v>572.7746958590399</v>
      </c>
      <c r="DC149" s="130"/>
      <c r="DD149" s="159">
        <f t="shared" si="6"/>
        <v>150</v>
      </c>
      <c r="DE149" s="130"/>
      <c r="HX149" s="111"/>
      <c r="HY149" s="111"/>
      <c r="HZ149" s="111"/>
      <c r="IA149" s="111"/>
      <c r="IB149" s="111"/>
      <c r="IC149" s="111"/>
      <c r="ID149" s="111"/>
      <c r="IE149" s="111"/>
      <c r="IF149" s="111"/>
      <c r="IG149" s="111"/>
      <c r="IH149" s="111"/>
      <c r="II149" s="111"/>
      <c r="IJ149" s="111"/>
      <c r="IK149" s="111"/>
      <c r="IL149" s="111"/>
      <c r="IM149" s="111"/>
      <c r="IN149" s="111"/>
      <c r="IO149" s="112"/>
      <c r="IP149" s="112"/>
      <c r="IQ149" s="112"/>
      <c r="IR149" s="112"/>
      <c r="IS149" s="112"/>
      <c r="IT149" s="112"/>
      <c r="IU149" s="112"/>
      <c r="IV149" s="112"/>
    </row>
    <row r="150" spans="97:256" s="59" customFormat="1" ht="12" customHeight="1">
      <c r="CS150" s="130"/>
      <c r="CT150" s="130"/>
      <c r="CU150" s="130"/>
      <c r="CV150" s="130"/>
      <c r="CW150" s="130"/>
      <c r="CX150" s="130"/>
      <c r="CY150" s="130"/>
      <c r="CZ150" s="158">
        <f t="shared" si="7"/>
        <v>2775</v>
      </c>
      <c r="DA150" s="152"/>
      <c r="DB150" s="144">
        <f t="shared" si="5"/>
        <v>574.7887889337275</v>
      </c>
      <c r="DC150" s="130"/>
      <c r="DD150" s="159">
        <f t="shared" si="6"/>
        <v>150</v>
      </c>
      <c r="DE150" s="130"/>
      <c r="HX150" s="111"/>
      <c r="HY150" s="111"/>
      <c r="HZ150" s="111"/>
      <c r="IA150" s="111"/>
      <c r="IB150" s="111"/>
      <c r="IC150" s="111"/>
      <c r="ID150" s="111"/>
      <c r="IE150" s="111"/>
      <c r="IF150" s="111"/>
      <c r="IG150" s="111"/>
      <c r="IH150" s="111"/>
      <c r="II150" s="111"/>
      <c r="IJ150" s="111"/>
      <c r="IK150" s="111"/>
      <c r="IL150" s="111"/>
      <c r="IM150" s="111"/>
      <c r="IN150" s="111"/>
      <c r="IO150" s="112"/>
      <c r="IP150" s="112"/>
      <c r="IQ150" s="112"/>
      <c r="IR150" s="112"/>
      <c r="IS150" s="112"/>
      <c r="IT150" s="112"/>
      <c r="IU150" s="112"/>
      <c r="IV150" s="112"/>
    </row>
    <row r="151" spans="97:256" s="59" customFormat="1" ht="12" customHeight="1">
      <c r="CS151" s="130"/>
      <c r="CT151" s="130"/>
      <c r="CU151" s="130"/>
      <c r="CV151" s="130"/>
      <c r="CW151" s="130"/>
      <c r="CX151" s="130"/>
      <c r="CY151" s="130"/>
      <c r="CZ151" s="158">
        <f t="shared" si="7"/>
        <v>2800</v>
      </c>
      <c r="DA151" s="152"/>
      <c r="DB151" s="144">
        <f t="shared" si="5"/>
        <v>576.7912385180952</v>
      </c>
      <c r="DC151" s="130"/>
      <c r="DD151" s="159">
        <f t="shared" si="6"/>
        <v>150</v>
      </c>
      <c r="DE151" s="130"/>
      <c r="HX151" s="111"/>
      <c r="HY151" s="111"/>
      <c r="HZ151" s="111"/>
      <c r="IA151" s="111"/>
      <c r="IB151" s="111"/>
      <c r="IC151" s="111"/>
      <c r="ID151" s="111"/>
      <c r="IE151" s="111"/>
      <c r="IF151" s="111"/>
      <c r="IG151" s="111"/>
      <c r="IH151" s="111"/>
      <c r="II151" s="111"/>
      <c r="IJ151" s="111"/>
      <c r="IK151" s="111"/>
      <c r="IL151" s="111"/>
      <c r="IM151" s="111"/>
      <c r="IN151" s="111"/>
      <c r="IO151" s="112"/>
      <c r="IP151" s="112"/>
      <c r="IQ151" s="112"/>
      <c r="IR151" s="112"/>
      <c r="IS151" s="112"/>
      <c r="IT151" s="112"/>
      <c r="IU151" s="112"/>
      <c r="IV151" s="112"/>
    </row>
    <row r="152" spans="97:256" s="59" customFormat="1" ht="12" customHeight="1">
      <c r="CS152" s="130"/>
      <c r="CT152" s="130"/>
      <c r="CU152" s="130"/>
      <c r="CV152" s="130"/>
      <c r="CW152" s="130"/>
      <c r="CX152" s="130"/>
      <c r="CY152" s="130"/>
      <c r="CZ152" s="158">
        <f t="shared" si="7"/>
        <v>2825</v>
      </c>
      <c r="DA152" s="152"/>
      <c r="DB152" s="144">
        <f t="shared" si="5"/>
        <v>578.7822173743324</v>
      </c>
      <c r="DC152" s="130"/>
      <c r="DD152" s="159">
        <f t="shared" si="6"/>
        <v>150</v>
      </c>
      <c r="DE152" s="130"/>
      <c r="HX152" s="111"/>
      <c r="HY152" s="111"/>
      <c r="HZ152" s="111"/>
      <c r="IA152" s="111"/>
      <c r="IB152" s="111"/>
      <c r="IC152" s="111"/>
      <c r="ID152" s="111"/>
      <c r="IE152" s="111"/>
      <c r="IF152" s="111"/>
      <c r="IG152" s="111"/>
      <c r="IH152" s="111"/>
      <c r="II152" s="111"/>
      <c r="IJ152" s="111"/>
      <c r="IK152" s="111"/>
      <c r="IL152" s="111"/>
      <c r="IM152" s="111"/>
      <c r="IN152" s="111"/>
      <c r="IO152" s="112"/>
      <c r="IP152" s="112"/>
      <c r="IQ152" s="112"/>
      <c r="IR152" s="112"/>
      <c r="IS152" s="112"/>
      <c r="IT152" s="112"/>
      <c r="IU152" s="112"/>
      <c r="IV152" s="112"/>
    </row>
    <row r="153" spans="97:256" s="59" customFormat="1" ht="12" customHeight="1">
      <c r="CS153" s="130"/>
      <c r="CT153" s="130"/>
      <c r="CU153" s="130"/>
      <c r="CV153" s="130"/>
      <c r="CW153" s="130"/>
      <c r="CX153" s="130"/>
      <c r="CY153" s="130"/>
      <c r="CZ153" s="158">
        <f t="shared" si="7"/>
        <v>2850</v>
      </c>
      <c r="DA153" s="152"/>
      <c r="DB153" s="144">
        <f t="shared" si="5"/>
        <v>580.7618941743549</v>
      </c>
      <c r="DC153" s="130"/>
      <c r="DD153" s="159">
        <f t="shared" si="6"/>
        <v>150</v>
      </c>
      <c r="DE153" s="130"/>
      <c r="HX153" s="111"/>
      <c r="HY153" s="111"/>
      <c r="HZ153" s="111"/>
      <c r="IA153" s="111"/>
      <c r="IB153" s="111"/>
      <c r="IC153" s="111"/>
      <c r="ID153" s="111"/>
      <c r="IE153" s="111"/>
      <c r="IF153" s="111"/>
      <c r="IG153" s="111"/>
      <c r="IH153" s="111"/>
      <c r="II153" s="111"/>
      <c r="IJ153" s="111"/>
      <c r="IK153" s="111"/>
      <c r="IL153" s="111"/>
      <c r="IM153" s="111"/>
      <c r="IN153" s="111"/>
      <c r="IO153" s="112"/>
      <c r="IP153" s="112"/>
      <c r="IQ153" s="112"/>
      <c r="IR153" s="112"/>
      <c r="IS153" s="112"/>
      <c r="IT153" s="112"/>
      <c r="IU153" s="112"/>
      <c r="IV153" s="112"/>
    </row>
    <row r="154" spans="97:256" s="59" customFormat="1" ht="12" customHeight="1">
      <c r="CS154" s="130"/>
      <c r="CT154" s="130"/>
      <c r="CU154" s="130"/>
      <c r="CV154" s="130"/>
      <c r="CW154" s="130"/>
      <c r="CX154" s="130"/>
      <c r="CY154" s="130"/>
      <c r="CZ154" s="158">
        <f t="shared" si="7"/>
        <v>2875</v>
      </c>
      <c r="DA154" s="152"/>
      <c r="DB154" s="144">
        <f t="shared" si="5"/>
        <v>582.730433631973</v>
      </c>
      <c r="DC154" s="130"/>
      <c r="DD154" s="159">
        <f t="shared" si="6"/>
        <v>150</v>
      </c>
      <c r="DE154" s="130"/>
      <c r="HX154" s="111"/>
      <c r="HY154" s="111"/>
      <c r="HZ154" s="111"/>
      <c r="IA154" s="111"/>
      <c r="IB154" s="111"/>
      <c r="IC154" s="111"/>
      <c r="ID154" s="111"/>
      <c r="IE154" s="111"/>
      <c r="IF154" s="111"/>
      <c r="IG154" s="111"/>
      <c r="IH154" s="111"/>
      <c r="II154" s="111"/>
      <c r="IJ154" s="111"/>
      <c r="IK154" s="111"/>
      <c r="IL154" s="111"/>
      <c r="IM154" s="111"/>
      <c r="IN154" s="111"/>
      <c r="IO154" s="112"/>
      <c r="IP154" s="112"/>
      <c r="IQ154" s="112"/>
      <c r="IR154" s="112"/>
      <c r="IS154" s="112"/>
      <c r="IT154" s="112"/>
      <c r="IU154" s="112"/>
      <c r="IV154" s="112"/>
    </row>
    <row r="155" spans="97:256" s="59" customFormat="1" ht="12" customHeight="1">
      <c r="CS155" s="130"/>
      <c r="CT155" s="130"/>
      <c r="CU155" s="130"/>
      <c r="CV155" s="130"/>
      <c r="CW155" s="130"/>
      <c r="CX155" s="130"/>
      <c r="CY155" s="130"/>
      <c r="CZ155" s="158">
        <f t="shared" si="7"/>
        <v>2900</v>
      </c>
      <c r="DA155" s="152"/>
      <c r="DB155" s="144">
        <f t="shared" si="5"/>
        <v>584.68799662967</v>
      </c>
      <c r="DC155" s="130"/>
      <c r="DD155" s="159">
        <f t="shared" si="6"/>
        <v>150</v>
      </c>
      <c r="DE155" s="130"/>
      <c r="HX155" s="111"/>
      <c r="HY155" s="111"/>
      <c r="HZ155" s="111"/>
      <c r="IA155" s="111"/>
      <c r="IB155" s="111"/>
      <c r="IC155" s="111"/>
      <c r="ID155" s="111"/>
      <c r="IE155" s="111"/>
      <c r="IF155" s="111"/>
      <c r="IG155" s="111"/>
      <c r="IH155" s="111"/>
      <c r="II155" s="111"/>
      <c r="IJ155" s="111"/>
      <c r="IK155" s="111"/>
      <c r="IL155" s="111"/>
      <c r="IM155" s="111"/>
      <c r="IN155" s="111"/>
      <c r="IO155" s="112"/>
      <c r="IP155" s="112"/>
      <c r="IQ155" s="112"/>
      <c r="IR155" s="112"/>
      <c r="IS155" s="112"/>
      <c r="IT155" s="112"/>
      <c r="IU155" s="112"/>
      <c r="IV155" s="112"/>
    </row>
    <row r="156" spans="97:256" s="59" customFormat="1" ht="12" customHeight="1">
      <c r="CS156" s="130"/>
      <c r="CT156" s="130"/>
      <c r="CU156" s="130"/>
      <c r="CV156" s="130"/>
      <c r="CW156" s="130"/>
      <c r="CX156" s="130"/>
      <c r="CY156" s="130"/>
      <c r="CZ156" s="158">
        <f t="shared" si="7"/>
        <v>2925</v>
      </c>
      <c r="DA156" s="152"/>
      <c r="DB156" s="144">
        <f t="shared" si="5"/>
        <v>586.6347403402625</v>
      </c>
      <c r="DC156" s="130"/>
      <c r="DD156" s="159">
        <f t="shared" si="6"/>
        <v>150</v>
      </c>
      <c r="DE156" s="130"/>
      <c r="HX156" s="111"/>
      <c r="HY156" s="111"/>
      <c r="HZ156" s="111"/>
      <c r="IA156" s="111"/>
      <c r="IB156" s="111"/>
      <c r="IC156" s="111"/>
      <c r="ID156" s="111"/>
      <c r="IE156" s="111"/>
      <c r="IF156" s="111"/>
      <c r="IG156" s="111"/>
      <c r="IH156" s="111"/>
      <c r="II156" s="111"/>
      <c r="IJ156" s="111"/>
      <c r="IK156" s="111"/>
      <c r="IL156" s="111"/>
      <c r="IM156" s="111"/>
      <c r="IN156" s="111"/>
      <c r="IO156" s="112"/>
      <c r="IP156" s="112"/>
      <c r="IQ156" s="112"/>
      <c r="IR156" s="112"/>
      <c r="IS156" s="112"/>
      <c r="IT156" s="112"/>
      <c r="IU156" s="112"/>
      <c r="IV156" s="112"/>
    </row>
    <row r="157" spans="97:256" s="59" customFormat="1" ht="12" customHeight="1">
      <c r="CS157" s="130"/>
      <c r="CT157" s="130"/>
      <c r="CU157" s="130"/>
      <c r="CV157" s="130"/>
      <c r="CW157" s="130"/>
      <c r="CX157" s="130"/>
      <c r="CY157" s="130"/>
      <c r="CZ157" s="158">
        <f t="shared" si="7"/>
        <v>2950</v>
      </c>
      <c r="DA157" s="152"/>
      <c r="DB157" s="144">
        <f t="shared" si="5"/>
        <v>588.5708183436825</v>
      </c>
      <c r="DC157" s="130"/>
      <c r="DD157" s="159">
        <f t="shared" si="6"/>
        <v>150</v>
      </c>
      <c r="DE157" s="130"/>
      <c r="HX157" s="111"/>
      <c r="HY157" s="111"/>
      <c r="HZ157" s="111"/>
      <c r="IA157" s="111"/>
      <c r="IB157" s="111"/>
      <c r="IC157" s="111"/>
      <c r="ID157" s="111"/>
      <c r="IE157" s="111"/>
      <c r="IF157" s="111"/>
      <c r="IG157" s="111"/>
      <c r="IH157" s="111"/>
      <c r="II157" s="111"/>
      <c r="IJ157" s="111"/>
      <c r="IK157" s="111"/>
      <c r="IL157" s="111"/>
      <c r="IM157" s="111"/>
      <c r="IN157" s="111"/>
      <c r="IO157" s="112"/>
      <c r="IP157" s="112"/>
      <c r="IQ157" s="112"/>
      <c r="IR157" s="112"/>
      <c r="IS157" s="112"/>
      <c r="IT157" s="112"/>
      <c r="IU157" s="112"/>
      <c r="IV157" s="112"/>
    </row>
    <row r="158" spans="97:256" s="59" customFormat="1" ht="12" customHeight="1">
      <c r="CS158" s="130"/>
      <c r="CT158" s="130"/>
      <c r="CU158" s="130"/>
      <c r="CV158" s="130"/>
      <c r="CW158" s="130"/>
      <c r="CX158" s="130"/>
      <c r="CY158" s="130"/>
      <c r="CZ158" s="158">
        <f t="shared" si="7"/>
        <v>2975</v>
      </c>
      <c r="DA158" s="152"/>
      <c r="DB158" s="144">
        <f t="shared" si="5"/>
        <v>590.4963807391234</v>
      </c>
      <c r="DC158" s="130"/>
      <c r="DD158" s="159">
        <f t="shared" si="6"/>
        <v>150</v>
      </c>
      <c r="DE158" s="130"/>
      <c r="HX158" s="111"/>
      <c r="HY158" s="111"/>
      <c r="HZ158" s="111"/>
      <c r="IA158" s="111"/>
      <c r="IB158" s="111"/>
      <c r="IC158" s="111"/>
      <c r="ID158" s="111"/>
      <c r="IE158" s="111"/>
      <c r="IF158" s="111"/>
      <c r="IG158" s="111"/>
      <c r="IH158" s="111"/>
      <c r="II158" s="111"/>
      <c r="IJ158" s="111"/>
      <c r="IK158" s="111"/>
      <c r="IL158" s="111"/>
      <c r="IM158" s="111"/>
      <c r="IN158" s="111"/>
      <c r="IO158" s="112"/>
      <c r="IP158" s="112"/>
      <c r="IQ158" s="112"/>
      <c r="IR158" s="112"/>
      <c r="IS158" s="112"/>
      <c r="IT158" s="112"/>
      <c r="IU158" s="112"/>
      <c r="IV158" s="112"/>
    </row>
    <row r="159" spans="97:256" s="59" customFormat="1" ht="12" customHeight="1">
      <c r="CS159" s="130"/>
      <c r="CT159" s="130"/>
      <c r="CU159" s="130"/>
      <c r="CV159" s="130"/>
      <c r="CW159" s="130"/>
      <c r="CX159" s="130"/>
      <c r="CY159" s="130"/>
      <c r="CZ159" s="158">
        <f t="shared" si="7"/>
        <v>3000</v>
      </c>
      <c r="DA159" s="152"/>
      <c r="DB159" s="144">
        <f t="shared" si="5"/>
        <v>592.4115742527622</v>
      </c>
      <c r="DC159" s="130"/>
      <c r="DD159" s="159">
        <f t="shared" si="6"/>
        <v>150</v>
      </c>
      <c r="DE159" s="130"/>
      <c r="HX159" s="111"/>
      <c r="HY159" s="111"/>
      <c r="HZ159" s="111"/>
      <c r="IA159" s="111"/>
      <c r="IB159" s="111"/>
      <c r="IC159" s="111"/>
      <c r="ID159" s="111"/>
      <c r="IE159" s="111"/>
      <c r="IF159" s="111"/>
      <c r="IG159" s="111"/>
      <c r="IH159" s="111"/>
      <c r="II159" s="111"/>
      <c r="IJ159" s="111"/>
      <c r="IK159" s="111"/>
      <c r="IL159" s="111"/>
      <c r="IM159" s="111"/>
      <c r="IN159" s="111"/>
      <c r="IO159" s="112"/>
      <c r="IP159" s="112"/>
      <c r="IQ159" s="112"/>
      <c r="IR159" s="112"/>
      <c r="IS159" s="112"/>
      <c r="IT159" s="112"/>
      <c r="IU159" s="112"/>
      <c r="IV159" s="112"/>
    </row>
    <row r="160" spans="97:256" s="59" customFormat="1" ht="12" customHeight="1">
      <c r="CS160" s="130"/>
      <c r="CT160" s="130"/>
      <c r="CU160" s="130"/>
      <c r="CV160" s="130"/>
      <c r="CW160" s="130"/>
      <c r="CX160" s="130"/>
      <c r="CY160" s="130"/>
      <c r="CZ160" s="158">
        <f t="shared" si="7"/>
        <v>3025</v>
      </c>
      <c r="DA160" s="152"/>
      <c r="DB160" s="144">
        <f t="shared" si="5"/>
        <v>594.3165423412804</v>
      </c>
      <c r="DC160" s="130"/>
      <c r="DD160" s="159">
        <f t="shared" si="6"/>
        <v>150</v>
      </c>
      <c r="DE160" s="130"/>
      <c r="HX160" s="111"/>
      <c r="HY160" s="111"/>
      <c r="HZ160" s="111"/>
      <c r="IA160" s="111"/>
      <c r="IB160" s="111"/>
      <c r="IC160" s="111"/>
      <c r="ID160" s="111"/>
      <c r="IE160" s="111"/>
      <c r="IF160" s="111"/>
      <c r="IG160" s="111"/>
      <c r="IH160" s="111"/>
      <c r="II160" s="111"/>
      <c r="IJ160" s="111"/>
      <c r="IK160" s="111"/>
      <c r="IL160" s="111"/>
      <c r="IM160" s="111"/>
      <c r="IN160" s="111"/>
      <c r="IO160" s="112"/>
      <c r="IP160" s="112"/>
      <c r="IQ160" s="112"/>
      <c r="IR160" s="112"/>
      <c r="IS160" s="112"/>
      <c r="IT160" s="112"/>
      <c r="IU160" s="112"/>
      <c r="IV160" s="112"/>
    </row>
    <row r="161" spans="97:256" s="59" customFormat="1" ht="12" customHeight="1">
      <c r="CS161" s="130"/>
      <c r="CT161" s="130"/>
      <c r="CU161" s="130"/>
      <c r="CV161" s="130"/>
      <c r="CW161" s="130"/>
      <c r="CX161" s="130"/>
      <c r="CY161" s="130"/>
      <c r="CZ161" s="158">
        <f t="shared" si="7"/>
        <v>3050</v>
      </c>
      <c r="DA161" s="152"/>
      <c r="DB161" s="144">
        <f t="shared" si="5"/>
        <v>596.2114252913709</v>
      </c>
      <c r="DC161" s="130"/>
      <c r="DD161" s="159">
        <f t="shared" si="6"/>
        <v>150</v>
      </c>
      <c r="DE161" s="130"/>
      <c r="HX161" s="111"/>
      <c r="HY161" s="111"/>
      <c r="HZ161" s="111"/>
      <c r="IA161" s="111"/>
      <c r="IB161" s="111"/>
      <c r="IC161" s="111"/>
      <c r="ID161" s="111"/>
      <c r="IE161" s="111"/>
      <c r="IF161" s="111"/>
      <c r="IG161" s="111"/>
      <c r="IH161" s="111"/>
      <c r="II161" s="111"/>
      <c r="IJ161" s="111"/>
      <c r="IK161" s="111"/>
      <c r="IL161" s="111"/>
      <c r="IM161" s="111"/>
      <c r="IN161" s="111"/>
      <c r="IO161" s="112"/>
      <c r="IP161" s="112"/>
      <c r="IQ161" s="112"/>
      <c r="IR161" s="112"/>
      <c r="IS161" s="112"/>
      <c r="IT161" s="112"/>
      <c r="IU161" s="112"/>
      <c r="IV161" s="112"/>
    </row>
    <row r="162" spans="97:256" s="59" customFormat="1" ht="12" customHeight="1">
      <c r="CS162" s="130"/>
      <c r="CT162" s="130"/>
      <c r="CU162" s="130"/>
      <c r="CV162" s="130"/>
      <c r="CW162" s="130"/>
      <c r="CX162" s="130"/>
      <c r="CY162" s="130"/>
      <c r="CZ162" s="158">
        <f t="shared" si="7"/>
        <v>3075</v>
      </c>
      <c r="DA162" s="152"/>
      <c r="DB162" s="144">
        <f t="shared" si="5"/>
        <v>598.0963603154261</v>
      </c>
      <c r="DC162" s="130"/>
      <c r="DD162" s="159">
        <f t="shared" si="6"/>
        <v>150</v>
      </c>
      <c r="DE162" s="130"/>
      <c r="HX162" s="111"/>
      <c r="HY162" s="111"/>
      <c r="HZ162" s="111"/>
      <c r="IA162" s="111"/>
      <c r="IB162" s="111"/>
      <c r="IC162" s="111"/>
      <c r="ID162" s="111"/>
      <c r="IE162" s="111"/>
      <c r="IF162" s="111"/>
      <c r="IG162" s="111"/>
      <c r="IH162" s="111"/>
      <c r="II162" s="111"/>
      <c r="IJ162" s="111"/>
      <c r="IK162" s="111"/>
      <c r="IL162" s="111"/>
      <c r="IM162" s="111"/>
      <c r="IN162" s="111"/>
      <c r="IO162" s="112"/>
      <c r="IP162" s="112"/>
      <c r="IQ162" s="112"/>
      <c r="IR162" s="112"/>
      <c r="IS162" s="112"/>
      <c r="IT162" s="112"/>
      <c r="IU162" s="112"/>
      <c r="IV162" s="112"/>
    </row>
    <row r="163" spans="97:256" s="59" customFormat="1" ht="12" customHeight="1">
      <c r="CS163" s="130"/>
      <c r="CT163" s="130"/>
      <c r="CU163" s="130"/>
      <c r="CV163" s="130"/>
      <c r="CW163" s="130"/>
      <c r="CX163" s="130"/>
      <c r="CY163" s="130"/>
      <c r="CZ163" s="158">
        <f t="shared" si="7"/>
        <v>3100</v>
      </c>
      <c r="DA163" s="152"/>
      <c r="DB163" s="144">
        <f t="shared" si="5"/>
        <v>599.9714816435682</v>
      </c>
      <c r="DC163" s="130"/>
      <c r="DD163" s="159">
        <f t="shared" si="6"/>
        <v>150</v>
      </c>
      <c r="DE163" s="130"/>
      <c r="HX163" s="111"/>
      <c r="HY163" s="111"/>
      <c r="HZ163" s="111"/>
      <c r="IA163" s="111"/>
      <c r="IB163" s="111"/>
      <c r="IC163" s="111"/>
      <c r="ID163" s="111"/>
      <c r="IE163" s="111"/>
      <c r="IF163" s="111"/>
      <c r="IG163" s="111"/>
      <c r="IH163" s="111"/>
      <c r="II163" s="111"/>
      <c r="IJ163" s="111"/>
      <c r="IK163" s="111"/>
      <c r="IL163" s="111"/>
      <c r="IM163" s="111"/>
      <c r="IN163" s="111"/>
      <c r="IO163" s="112"/>
      <c r="IP163" s="112"/>
      <c r="IQ163" s="112"/>
      <c r="IR163" s="112"/>
      <c r="IS163" s="112"/>
      <c r="IT163" s="112"/>
      <c r="IU163" s="112"/>
      <c r="IV163" s="112"/>
    </row>
    <row r="164" spans="97:256" s="59" customFormat="1" ht="12" customHeight="1">
      <c r="CS164" s="130"/>
      <c r="CT164" s="130"/>
      <c r="CU164" s="130"/>
      <c r="CV164" s="130"/>
      <c r="CW164" s="130"/>
      <c r="CX164" s="130"/>
      <c r="CY164" s="130"/>
      <c r="CZ164" s="158">
        <f t="shared" si="7"/>
        <v>3125</v>
      </c>
      <c r="DA164" s="152"/>
      <c r="DB164" s="144">
        <f t="shared" si="5"/>
        <v>601.8369206122154</v>
      </c>
      <c r="DC164" s="130"/>
      <c r="DD164" s="159">
        <f t="shared" si="6"/>
        <v>150</v>
      </c>
      <c r="DE164" s="130"/>
      <c r="HX164" s="111"/>
      <c r="HY164" s="111"/>
      <c r="HZ164" s="111"/>
      <c r="IA164" s="111"/>
      <c r="IB164" s="111"/>
      <c r="IC164" s="111"/>
      <c r="ID164" s="111"/>
      <c r="IE164" s="111"/>
      <c r="IF164" s="111"/>
      <c r="IG164" s="111"/>
      <c r="IH164" s="111"/>
      <c r="II164" s="111"/>
      <c r="IJ164" s="111"/>
      <c r="IK164" s="111"/>
      <c r="IL164" s="111"/>
      <c r="IM164" s="111"/>
      <c r="IN164" s="111"/>
      <c r="IO164" s="112"/>
      <c r="IP164" s="112"/>
      <c r="IQ164" s="112"/>
      <c r="IR164" s="112"/>
      <c r="IS164" s="112"/>
      <c r="IT164" s="112"/>
      <c r="IU164" s="112"/>
      <c r="IV164" s="112"/>
    </row>
    <row r="165" spans="97:256" s="59" customFormat="1" ht="12" customHeight="1">
      <c r="CS165" s="130"/>
      <c r="CT165" s="130"/>
      <c r="CU165" s="130"/>
      <c r="CV165" s="130"/>
      <c r="CW165" s="130"/>
      <c r="CX165" s="130"/>
      <c r="CY165" s="130"/>
      <c r="CZ165" s="158">
        <f t="shared" si="7"/>
        <v>3150</v>
      </c>
      <c r="DA165" s="152"/>
      <c r="DB165" s="144">
        <f t="shared" si="5"/>
        <v>603.6928057493191</v>
      </c>
      <c r="DC165" s="130"/>
      <c r="DD165" s="159">
        <f t="shared" si="6"/>
        <v>150</v>
      </c>
      <c r="DE165" s="130"/>
      <c r="HX165" s="111"/>
      <c r="HY165" s="111"/>
      <c r="HZ165" s="111"/>
      <c r="IA165" s="111"/>
      <c r="IB165" s="111"/>
      <c r="IC165" s="111"/>
      <c r="ID165" s="111"/>
      <c r="IE165" s="111"/>
      <c r="IF165" s="111"/>
      <c r="IG165" s="111"/>
      <c r="IH165" s="111"/>
      <c r="II165" s="111"/>
      <c r="IJ165" s="111"/>
      <c r="IK165" s="111"/>
      <c r="IL165" s="111"/>
      <c r="IM165" s="111"/>
      <c r="IN165" s="111"/>
      <c r="IO165" s="112"/>
      <c r="IP165" s="112"/>
      <c r="IQ165" s="112"/>
      <c r="IR165" s="112"/>
      <c r="IS165" s="112"/>
      <c r="IT165" s="112"/>
      <c r="IU165" s="112"/>
      <c r="IV165" s="112"/>
    </row>
    <row r="166" spans="97:256" s="59" customFormat="1" ht="12" customHeight="1">
      <c r="CS166" s="130"/>
      <c r="CT166" s="130"/>
      <c r="CU166" s="130"/>
      <c r="CV166" s="130"/>
      <c r="CW166" s="130"/>
      <c r="CX166" s="130"/>
      <c r="CY166" s="130"/>
      <c r="CZ166" s="158">
        <f t="shared" si="7"/>
        <v>3175</v>
      </c>
      <c r="DA166" s="152"/>
      <c r="DB166" s="144">
        <f t="shared" si="5"/>
        <v>605.5392628564275</v>
      </c>
      <c r="DC166" s="130"/>
      <c r="DD166" s="159">
        <f t="shared" si="6"/>
        <v>150</v>
      </c>
      <c r="DE166" s="130"/>
      <c r="HX166" s="111"/>
      <c r="HY166" s="111"/>
      <c r="HZ166" s="111"/>
      <c r="IA166" s="111"/>
      <c r="IB166" s="111"/>
      <c r="IC166" s="111"/>
      <c r="ID166" s="111"/>
      <c r="IE166" s="111"/>
      <c r="IF166" s="111"/>
      <c r="IG166" s="111"/>
      <c r="IH166" s="111"/>
      <c r="II166" s="111"/>
      <c r="IJ166" s="111"/>
      <c r="IK166" s="111"/>
      <c r="IL166" s="111"/>
      <c r="IM166" s="111"/>
      <c r="IN166" s="111"/>
      <c r="IO166" s="112"/>
      <c r="IP166" s="112"/>
      <c r="IQ166" s="112"/>
      <c r="IR166" s="112"/>
      <c r="IS166" s="112"/>
      <c r="IT166" s="112"/>
      <c r="IU166" s="112"/>
      <c r="IV166" s="112"/>
    </row>
    <row r="167" spans="97:256" s="59" customFormat="1" ht="12" customHeight="1">
      <c r="CS167" s="130"/>
      <c r="CT167" s="130"/>
      <c r="CU167" s="130"/>
      <c r="CV167" s="130"/>
      <c r="CW167" s="130"/>
      <c r="CX167" s="130"/>
      <c r="CY167" s="130"/>
      <c r="CZ167" s="158">
        <f t="shared" si="7"/>
        <v>3200</v>
      </c>
      <c r="DA167" s="152"/>
      <c r="DB167" s="144">
        <f aca="true" t="shared" si="8" ref="DB167:DB230">1.3*((CZ167*$T$5)^0.625)/((CZ167+$T$5)^0.25)</f>
        <v>607.3764150877281</v>
      </c>
      <c r="DC167" s="130"/>
      <c r="DD167" s="159">
        <f t="shared" si="6"/>
        <v>150</v>
      </c>
      <c r="DE167" s="130"/>
      <c r="HX167" s="111"/>
      <c r="HY167" s="111"/>
      <c r="HZ167" s="111"/>
      <c r="IA167" s="111"/>
      <c r="IB167" s="111"/>
      <c r="IC167" s="111"/>
      <c r="ID167" s="111"/>
      <c r="IE167" s="111"/>
      <c r="IF167" s="111"/>
      <c r="IG167" s="111"/>
      <c r="IH167" s="111"/>
      <c r="II167" s="111"/>
      <c r="IJ167" s="111"/>
      <c r="IK167" s="111"/>
      <c r="IL167" s="111"/>
      <c r="IM167" s="111"/>
      <c r="IN167" s="111"/>
      <c r="IO167" s="112"/>
      <c r="IP167" s="112"/>
      <c r="IQ167" s="112"/>
      <c r="IR167" s="112"/>
      <c r="IS167" s="112"/>
      <c r="IT167" s="112"/>
      <c r="IU167" s="112"/>
      <c r="IV167" s="112"/>
    </row>
    <row r="168" spans="97:256" s="59" customFormat="1" ht="12" customHeight="1">
      <c r="CS168" s="130"/>
      <c r="CT168" s="130"/>
      <c r="CU168" s="130"/>
      <c r="CV168" s="130"/>
      <c r="CW168" s="130"/>
      <c r="CX168" s="130"/>
      <c r="CY168" s="130"/>
      <c r="CZ168" s="158">
        <f t="shared" si="7"/>
        <v>3225</v>
      </c>
      <c r="DA168" s="152"/>
      <c r="DB168" s="144">
        <f t="shared" si="8"/>
        <v>609.2043830261896</v>
      </c>
      <c r="DC168" s="130"/>
      <c r="DD168" s="159">
        <f t="shared" si="6"/>
        <v>150</v>
      </c>
      <c r="DE168" s="130"/>
      <c r="HX168" s="111"/>
      <c r="HY168" s="111"/>
      <c r="HZ168" s="111"/>
      <c r="IA168" s="111"/>
      <c r="IB168" s="111"/>
      <c r="IC168" s="111"/>
      <c r="ID168" s="111"/>
      <c r="IE168" s="111"/>
      <c r="IF168" s="111"/>
      <c r="IG168" s="111"/>
      <c r="IH168" s="111"/>
      <c r="II168" s="111"/>
      <c r="IJ168" s="111"/>
      <c r="IK168" s="111"/>
      <c r="IL168" s="111"/>
      <c r="IM168" s="111"/>
      <c r="IN168" s="111"/>
      <c r="IO168" s="112"/>
      <c r="IP168" s="112"/>
      <c r="IQ168" s="112"/>
      <c r="IR168" s="112"/>
      <c r="IS168" s="112"/>
      <c r="IT168" s="112"/>
      <c r="IU168" s="112"/>
      <c r="IV168" s="112"/>
    </row>
    <row r="169" spans="97:256" s="59" customFormat="1" ht="12" customHeight="1">
      <c r="CS169" s="130"/>
      <c r="CT169" s="130"/>
      <c r="CU169" s="130"/>
      <c r="CV169" s="130"/>
      <c r="CW169" s="130"/>
      <c r="CX169" s="130"/>
      <c r="CY169" s="130"/>
      <c r="CZ169" s="158">
        <f t="shared" si="7"/>
        <v>3250</v>
      </c>
      <c r="DA169" s="152"/>
      <c r="DB169" s="144">
        <f t="shared" si="8"/>
        <v>611.0232847569409</v>
      </c>
      <c r="DC169" s="130"/>
      <c r="DD169" s="159">
        <f aca="true" t="shared" si="9" ref="DD169:DD232">DD168</f>
        <v>150</v>
      </c>
      <c r="DE169" s="130"/>
      <c r="HX169" s="111"/>
      <c r="HY169" s="111"/>
      <c r="HZ169" s="111"/>
      <c r="IA169" s="111"/>
      <c r="IB169" s="111"/>
      <c r="IC169" s="111"/>
      <c r="ID169" s="111"/>
      <c r="IE169" s="111"/>
      <c r="IF169" s="111"/>
      <c r="IG169" s="111"/>
      <c r="IH169" s="111"/>
      <c r="II169" s="111"/>
      <c r="IJ169" s="111"/>
      <c r="IK169" s="111"/>
      <c r="IL169" s="111"/>
      <c r="IM169" s="111"/>
      <c r="IN169" s="111"/>
      <c r="IO169" s="112"/>
      <c r="IP169" s="112"/>
      <c r="IQ169" s="112"/>
      <c r="IR169" s="112"/>
      <c r="IS169" s="112"/>
      <c r="IT169" s="112"/>
      <c r="IU169" s="112"/>
      <c r="IV169" s="112"/>
    </row>
    <row r="170" spans="97:256" s="59" customFormat="1" ht="12" customHeight="1">
      <c r="CS170" s="130"/>
      <c r="CT170" s="130"/>
      <c r="CU170" s="130"/>
      <c r="CV170" s="130"/>
      <c r="CW170" s="130"/>
      <c r="CX170" s="130"/>
      <c r="CY170" s="130"/>
      <c r="CZ170" s="158">
        <f t="shared" si="7"/>
        <v>3275</v>
      </c>
      <c r="DA170" s="152"/>
      <c r="DB170" s="144">
        <f t="shared" si="8"/>
        <v>612.8332359380056</v>
      </c>
      <c r="DC170" s="130"/>
      <c r="DD170" s="159">
        <f t="shared" si="9"/>
        <v>150</v>
      </c>
      <c r="DE170" s="130"/>
      <c r="HX170" s="111"/>
      <c r="HY170" s="111"/>
      <c r="HZ170" s="111"/>
      <c r="IA170" s="111"/>
      <c r="IB170" s="111"/>
      <c r="IC170" s="111"/>
      <c r="ID170" s="111"/>
      <c r="IE170" s="111"/>
      <c r="IF170" s="111"/>
      <c r="IG170" s="111"/>
      <c r="IH170" s="111"/>
      <c r="II170" s="111"/>
      <c r="IJ170" s="111"/>
      <c r="IK170" s="111"/>
      <c r="IL170" s="111"/>
      <c r="IM170" s="111"/>
      <c r="IN170" s="111"/>
      <c r="IO170" s="112"/>
      <c r="IP170" s="112"/>
      <c r="IQ170" s="112"/>
      <c r="IR170" s="112"/>
      <c r="IS170" s="112"/>
      <c r="IT170" s="112"/>
      <c r="IU170" s="112"/>
      <c r="IV170" s="112"/>
    </row>
    <row r="171" spans="97:256" s="59" customFormat="1" ht="12" customHeight="1">
      <c r="CS171" s="130"/>
      <c r="CT171" s="130"/>
      <c r="CU171" s="130"/>
      <c r="CV171" s="130"/>
      <c r="CW171" s="130"/>
      <c r="CX171" s="130"/>
      <c r="CY171" s="130"/>
      <c r="CZ171" s="158">
        <f t="shared" si="7"/>
        <v>3300</v>
      </c>
      <c r="DA171" s="152"/>
      <c r="DB171" s="144">
        <f t="shared" si="8"/>
        <v>614.6343498684986</v>
      </c>
      <c r="DC171" s="130"/>
      <c r="DD171" s="159">
        <f t="shared" si="9"/>
        <v>150</v>
      </c>
      <c r="DE171" s="130"/>
      <c r="HX171" s="111"/>
      <c r="HY171" s="111"/>
      <c r="HZ171" s="111"/>
      <c r="IA171" s="111"/>
      <c r="IB171" s="111"/>
      <c r="IC171" s="111"/>
      <c r="ID171" s="111"/>
      <c r="IE171" s="111"/>
      <c r="IF171" s="111"/>
      <c r="IG171" s="111"/>
      <c r="IH171" s="111"/>
      <c r="II171" s="111"/>
      <c r="IJ171" s="111"/>
      <c r="IK171" s="111"/>
      <c r="IL171" s="111"/>
      <c r="IM171" s="111"/>
      <c r="IN171" s="111"/>
      <c r="IO171" s="112"/>
      <c r="IP171" s="112"/>
      <c r="IQ171" s="112"/>
      <c r="IR171" s="112"/>
      <c r="IS171" s="112"/>
      <c r="IT171" s="112"/>
      <c r="IU171" s="112"/>
      <c r="IV171" s="112"/>
    </row>
    <row r="172" spans="97:256" s="59" customFormat="1" ht="12" customHeight="1">
      <c r="CS172" s="130"/>
      <c r="CT172" s="130"/>
      <c r="CU172" s="130"/>
      <c r="CV172" s="130"/>
      <c r="CW172" s="130"/>
      <c r="CX172" s="130"/>
      <c r="CY172" s="130"/>
      <c r="CZ172" s="158">
        <f aca="true" t="shared" si="10" ref="CZ172:CZ235">CZ171+25</f>
        <v>3325</v>
      </c>
      <c r="DA172" s="152"/>
      <c r="DB172" s="144">
        <f t="shared" si="8"/>
        <v>616.4267375544097</v>
      </c>
      <c r="DC172" s="130"/>
      <c r="DD172" s="159">
        <f t="shared" si="9"/>
        <v>150</v>
      </c>
      <c r="DE172" s="130"/>
      <c r="HX172" s="111"/>
      <c r="HY172" s="111"/>
      <c r="HZ172" s="111"/>
      <c r="IA172" s="111"/>
      <c r="IB172" s="111"/>
      <c r="IC172" s="111"/>
      <c r="ID172" s="111"/>
      <c r="IE172" s="111"/>
      <c r="IF172" s="111"/>
      <c r="IG172" s="111"/>
      <c r="IH172" s="111"/>
      <c r="II172" s="111"/>
      <c r="IJ172" s="111"/>
      <c r="IK172" s="111"/>
      <c r="IL172" s="111"/>
      <c r="IM172" s="111"/>
      <c r="IN172" s="111"/>
      <c r="IO172" s="112"/>
      <c r="IP172" s="112"/>
      <c r="IQ172" s="112"/>
      <c r="IR172" s="112"/>
      <c r="IS172" s="112"/>
      <c r="IT172" s="112"/>
      <c r="IU172" s="112"/>
      <c r="IV172" s="112"/>
    </row>
    <row r="173" spans="97:256" s="59" customFormat="1" ht="12" customHeight="1">
      <c r="CS173" s="130"/>
      <c r="CT173" s="130"/>
      <c r="CU173" s="130"/>
      <c r="CV173" s="130"/>
      <c r="CW173" s="130"/>
      <c r="CX173" s="130"/>
      <c r="CY173" s="130"/>
      <c r="CZ173" s="158">
        <f t="shared" si="10"/>
        <v>3350</v>
      </c>
      <c r="DA173" s="152"/>
      <c r="DB173" s="144">
        <f t="shared" si="8"/>
        <v>618.2105077720679</v>
      </c>
      <c r="DC173" s="130"/>
      <c r="DD173" s="159">
        <f t="shared" si="9"/>
        <v>150</v>
      </c>
      <c r="DE173" s="130"/>
      <c r="HX173" s="111"/>
      <c r="HY173" s="111"/>
      <c r="HZ173" s="111"/>
      <c r="IA173" s="111"/>
      <c r="IB173" s="111"/>
      <c r="IC173" s="111"/>
      <c r="ID173" s="111"/>
      <c r="IE173" s="111"/>
      <c r="IF173" s="111"/>
      <c r="IG173" s="111"/>
      <c r="IH173" s="111"/>
      <c r="II173" s="111"/>
      <c r="IJ173" s="111"/>
      <c r="IK173" s="111"/>
      <c r="IL173" s="111"/>
      <c r="IM173" s="111"/>
      <c r="IN173" s="111"/>
      <c r="IO173" s="112"/>
      <c r="IP173" s="112"/>
      <c r="IQ173" s="112"/>
      <c r="IR173" s="112"/>
      <c r="IS173" s="112"/>
      <c r="IT173" s="112"/>
      <c r="IU173" s="112"/>
      <c r="IV173" s="112"/>
    </row>
    <row r="174" spans="97:256" s="59" customFormat="1" ht="12" customHeight="1">
      <c r="CS174" s="130"/>
      <c r="CT174" s="130"/>
      <c r="CU174" s="130"/>
      <c r="CV174" s="130"/>
      <c r="CW174" s="130"/>
      <c r="CX174" s="130"/>
      <c r="CY174" s="130"/>
      <c r="CZ174" s="158">
        <f t="shared" si="10"/>
        <v>3375</v>
      </c>
      <c r="DA174" s="152"/>
      <c r="DB174" s="144">
        <f t="shared" si="8"/>
        <v>619.9857671293787</v>
      </c>
      <c r="DC174" s="130"/>
      <c r="DD174" s="159">
        <f t="shared" si="9"/>
        <v>150</v>
      </c>
      <c r="DE174" s="130"/>
      <c r="HX174" s="111"/>
      <c r="HY174" s="111"/>
      <c r="HZ174" s="111"/>
      <c r="IA174" s="111"/>
      <c r="IB174" s="111"/>
      <c r="IC174" s="111"/>
      <c r="ID174" s="111"/>
      <c r="IE174" s="111"/>
      <c r="IF174" s="111"/>
      <c r="IG174" s="111"/>
      <c r="IH174" s="111"/>
      <c r="II174" s="111"/>
      <c r="IJ174" s="111"/>
      <c r="IK174" s="111"/>
      <c r="IL174" s="111"/>
      <c r="IM174" s="111"/>
      <c r="IN174" s="111"/>
      <c r="IO174" s="112"/>
      <c r="IP174" s="112"/>
      <c r="IQ174" s="112"/>
      <c r="IR174" s="112"/>
      <c r="IS174" s="112"/>
      <c r="IT174" s="112"/>
      <c r="IU174" s="112"/>
      <c r="IV174" s="112"/>
    </row>
    <row r="175" spans="97:256" s="59" customFormat="1" ht="12" customHeight="1">
      <c r="CS175" s="130"/>
      <c r="CT175" s="130"/>
      <c r="CU175" s="130"/>
      <c r="CV175" s="130"/>
      <c r="CW175" s="130"/>
      <c r="CX175" s="130"/>
      <c r="CY175" s="130"/>
      <c r="CZ175" s="158">
        <f t="shared" si="10"/>
        <v>3400</v>
      </c>
      <c r="DA175" s="152"/>
      <c r="DB175" s="144">
        <f t="shared" si="8"/>
        <v>621.7526201249495</v>
      </c>
      <c r="DC175" s="130"/>
      <c r="DD175" s="159">
        <f t="shared" si="9"/>
        <v>150</v>
      </c>
      <c r="DE175" s="130"/>
      <c r="HX175" s="111"/>
      <c r="HY175" s="111"/>
      <c r="HZ175" s="111"/>
      <c r="IA175" s="111"/>
      <c r="IB175" s="111"/>
      <c r="IC175" s="111"/>
      <c r="ID175" s="111"/>
      <c r="IE175" s="111"/>
      <c r="IF175" s="111"/>
      <c r="IG175" s="111"/>
      <c r="IH175" s="111"/>
      <c r="II175" s="111"/>
      <c r="IJ175" s="111"/>
      <c r="IK175" s="111"/>
      <c r="IL175" s="111"/>
      <c r="IM175" s="111"/>
      <c r="IN175" s="111"/>
      <c r="IO175" s="112"/>
      <c r="IP175" s="112"/>
      <c r="IQ175" s="112"/>
      <c r="IR175" s="112"/>
      <c r="IS175" s="112"/>
      <c r="IT175" s="112"/>
      <c r="IU175" s="112"/>
      <c r="IV175" s="112"/>
    </row>
    <row r="176" spans="97:256" s="59" customFormat="1" ht="12" customHeight="1">
      <c r="CS176" s="130"/>
      <c r="CT176" s="130"/>
      <c r="CU176" s="130"/>
      <c r="CV176" s="130"/>
      <c r="CW176" s="130"/>
      <c r="CX176" s="130"/>
      <c r="CY176" s="130"/>
      <c r="CZ176" s="158">
        <f t="shared" si="10"/>
        <v>3425</v>
      </c>
      <c r="DA176" s="152"/>
      <c r="DB176" s="144">
        <f t="shared" si="8"/>
        <v>623.5111692051586</v>
      </c>
      <c r="DC176" s="130"/>
      <c r="DD176" s="159">
        <f t="shared" si="9"/>
        <v>150</v>
      </c>
      <c r="DE176" s="130"/>
      <c r="HX176" s="111"/>
      <c r="HY176" s="111"/>
      <c r="HZ176" s="111"/>
      <c r="IA176" s="111"/>
      <c r="IB176" s="111"/>
      <c r="IC176" s="111"/>
      <c r="ID176" s="111"/>
      <c r="IE176" s="111"/>
      <c r="IF176" s="111"/>
      <c r="IG176" s="111"/>
      <c r="IH176" s="111"/>
      <c r="II176" s="111"/>
      <c r="IJ176" s="111"/>
      <c r="IK176" s="111"/>
      <c r="IL176" s="111"/>
      <c r="IM176" s="111"/>
      <c r="IN176" s="111"/>
      <c r="IO176" s="112"/>
      <c r="IP176" s="112"/>
      <c r="IQ176" s="112"/>
      <c r="IR176" s="112"/>
      <c r="IS176" s="112"/>
      <c r="IT176" s="112"/>
      <c r="IU176" s="112"/>
      <c r="IV176" s="112"/>
    </row>
    <row r="177" spans="97:256" s="59" customFormat="1" ht="12" customHeight="1">
      <c r="CS177" s="130"/>
      <c r="CT177" s="130"/>
      <c r="CU177" s="130"/>
      <c r="CV177" s="130"/>
      <c r="CW177" s="130"/>
      <c r="CX177" s="130"/>
      <c r="CY177" s="130"/>
      <c r="CZ177" s="158">
        <f t="shared" si="10"/>
        <v>3450</v>
      </c>
      <c r="DA177" s="152"/>
      <c r="DB177" s="144">
        <f t="shared" si="8"/>
        <v>625.2615148192921</v>
      </c>
      <c r="DC177" s="130"/>
      <c r="DD177" s="159">
        <f t="shared" si="9"/>
        <v>150</v>
      </c>
      <c r="DE177" s="130"/>
      <c r="HX177" s="111"/>
      <c r="HY177" s="111"/>
      <c r="HZ177" s="111"/>
      <c r="IA177" s="111"/>
      <c r="IB177" s="111"/>
      <c r="IC177" s="111"/>
      <c r="ID177" s="111"/>
      <c r="IE177" s="111"/>
      <c r="IF177" s="111"/>
      <c r="IG177" s="111"/>
      <c r="IH177" s="111"/>
      <c r="II177" s="111"/>
      <c r="IJ177" s="111"/>
      <c r="IK177" s="111"/>
      <c r="IL177" s="111"/>
      <c r="IM177" s="111"/>
      <c r="IN177" s="111"/>
      <c r="IO177" s="112"/>
      <c r="IP177" s="112"/>
      <c r="IQ177" s="112"/>
      <c r="IR177" s="112"/>
      <c r="IS177" s="112"/>
      <c r="IT177" s="112"/>
      <c r="IU177" s="112"/>
      <c r="IV177" s="112"/>
    </row>
    <row r="178" spans="97:256" s="59" customFormat="1" ht="12" customHeight="1">
      <c r="CS178" s="130"/>
      <c r="CT178" s="130"/>
      <c r="CU178" s="130"/>
      <c r="CV178" s="130"/>
      <c r="CW178" s="130"/>
      <c r="CX178" s="130"/>
      <c r="CY178" s="130"/>
      <c r="CZ178" s="158">
        <f t="shared" si="10"/>
        <v>3475</v>
      </c>
      <c r="DA178" s="152"/>
      <c r="DB178" s="144">
        <f t="shared" si="8"/>
        <v>627.0037554727932</v>
      </c>
      <c r="DC178" s="130"/>
      <c r="DD178" s="159">
        <f t="shared" si="9"/>
        <v>150</v>
      </c>
      <c r="DE178" s="130"/>
      <c r="HX178" s="111"/>
      <c r="HY178" s="111"/>
      <c r="HZ178" s="111"/>
      <c r="IA178" s="111"/>
      <c r="IB178" s="111"/>
      <c r="IC178" s="111"/>
      <c r="ID178" s="111"/>
      <c r="IE178" s="111"/>
      <c r="IF178" s="111"/>
      <c r="IG178" s="111"/>
      <c r="IH178" s="111"/>
      <c r="II178" s="111"/>
      <c r="IJ178" s="111"/>
      <c r="IK178" s="111"/>
      <c r="IL178" s="111"/>
      <c r="IM178" s="111"/>
      <c r="IN178" s="111"/>
      <c r="IO178" s="112"/>
      <c r="IP178" s="112"/>
      <c r="IQ178" s="112"/>
      <c r="IR178" s="112"/>
      <c r="IS178" s="112"/>
      <c r="IT178" s="112"/>
      <c r="IU178" s="112"/>
      <c r="IV178" s="112"/>
    </row>
    <row r="179" spans="97:256" s="59" customFormat="1" ht="12" customHeight="1">
      <c r="CS179" s="130"/>
      <c r="CT179" s="130"/>
      <c r="CU179" s="130"/>
      <c r="CV179" s="130"/>
      <c r="CW179" s="130"/>
      <c r="CX179" s="130"/>
      <c r="CY179" s="130"/>
      <c r="CZ179" s="158">
        <f t="shared" si="10"/>
        <v>3500</v>
      </c>
      <c r="DA179" s="152"/>
      <c r="DB179" s="144">
        <f t="shared" si="8"/>
        <v>628.737987778727</v>
      </c>
      <c r="DC179" s="130"/>
      <c r="DD179" s="159">
        <f t="shared" si="9"/>
        <v>150</v>
      </c>
      <c r="DE179" s="130"/>
      <c r="HX179" s="111"/>
      <c r="HY179" s="111"/>
      <c r="HZ179" s="111"/>
      <c r="IA179" s="111"/>
      <c r="IB179" s="111"/>
      <c r="IC179" s="111"/>
      <c r="ID179" s="111"/>
      <c r="IE179" s="111"/>
      <c r="IF179" s="111"/>
      <c r="IG179" s="111"/>
      <c r="IH179" s="111"/>
      <c r="II179" s="111"/>
      <c r="IJ179" s="111"/>
      <c r="IK179" s="111"/>
      <c r="IL179" s="111"/>
      <c r="IM179" s="111"/>
      <c r="IN179" s="111"/>
      <c r="IO179" s="112"/>
      <c r="IP179" s="112"/>
      <c r="IQ179" s="112"/>
      <c r="IR179" s="112"/>
      <c r="IS179" s="112"/>
      <c r="IT179" s="112"/>
      <c r="IU179" s="112"/>
      <c r="IV179" s="112"/>
    </row>
    <row r="180" spans="97:256" s="59" customFormat="1" ht="12" customHeight="1">
      <c r="CS180" s="130"/>
      <c r="CT180" s="130"/>
      <c r="CU180" s="130"/>
      <c r="CV180" s="130"/>
      <c r="CW180" s="130"/>
      <c r="CX180" s="130"/>
      <c r="CY180" s="130"/>
      <c r="CZ180" s="158">
        <f t="shared" si="10"/>
        <v>3525</v>
      </c>
      <c r="DA180" s="152"/>
      <c r="DB180" s="144">
        <f t="shared" si="8"/>
        <v>630.4643065075146</v>
      </c>
      <c r="DC180" s="130"/>
      <c r="DD180" s="159">
        <f t="shared" si="9"/>
        <v>150</v>
      </c>
      <c r="DE180" s="130"/>
      <c r="HX180" s="111"/>
      <c r="HY180" s="111"/>
      <c r="HZ180" s="111"/>
      <c r="IA180" s="111"/>
      <c r="IB180" s="111"/>
      <c r="IC180" s="111"/>
      <c r="ID180" s="111"/>
      <c r="IE180" s="111"/>
      <c r="IF180" s="111"/>
      <c r="IG180" s="111"/>
      <c r="IH180" s="111"/>
      <c r="II180" s="111"/>
      <c r="IJ180" s="111"/>
      <c r="IK180" s="111"/>
      <c r="IL180" s="111"/>
      <c r="IM180" s="111"/>
      <c r="IN180" s="111"/>
      <c r="IO180" s="112"/>
      <c r="IP180" s="112"/>
      <c r="IQ180" s="112"/>
      <c r="IR180" s="112"/>
      <c r="IS180" s="112"/>
      <c r="IT180" s="112"/>
      <c r="IU180" s="112"/>
      <c r="IV180" s="112"/>
    </row>
    <row r="181" spans="97:256" s="59" customFormat="1" ht="12" customHeight="1">
      <c r="CS181" s="130"/>
      <c r="CT181" s="130"/>
      <c r="CU181" s="130"/>
      <c r="CV181" s="130"/>
      <c r="CW181" s="130"/>
      <c r="CX181" s="130"/>
      <c r="CY181" s="130"/>
      <c r="CZ181" s="158">
        <f t="shared" si="10"/>
        <v>3550</v>
      </c>
      <c r="DA181" s="152"/>
      <c r="DB181" s="144">
        <f t="shared" si="8"/>
        <v>632.1828046350184</v>
      </c>
      <c r="DC181" s="130"/>
      <c r="DD181" s="159">
        <f t="shared" si="9"/>
        <v>150</v>
      </c>
      <c r="DE181" s="130"/>
      <c r="HX181" s="111"/>
      <c r="HY181" s="111"/>
      <c r="HZ181" s="111"/>
      <c r="IA181" s="111"/>
      <c r="IB181" s="111"/>
      <c r="IC181" s="111"/>
      <c r="ID181" s="111"/>
      <c r="IE181" s="111"/>
      <c r="IF181" s="111"/>
      <c r="IG181" s="111"/>
      <c r="IH181" s="111"/>
      <c r="II181" s="111"/>
      <c r="IJ181" s="111"/>
      <c r="IK181" s="111"/>
      <c r="IL181" s="111"/>
      <c r="IM181" s="111"/>
      <c r="IN181" s="111"/>
      <c r="IO181" s="112"/>
      <c r="IP181" s="112"/>
      <c r="IQ181" s="112"/>
      <c r="IR181" s="112"/>
      <c r="IS181" s="112"/>
      <c r="IT181" s="112"/>
      <c r="IU181" s="112"/>
      <c r="IV181" s="112"/>
    </row>
    <row r="182" spans="97:256" s="59" customFormat="1" ht="12" customHeight="1">
      <c r="CS182" s="130"/>
      <c r="CT182" s="130"/>
      <c r="CU182" s="130"/>
      <c r="CV182" s="130"/>
      <c r="CW182" s="130"/>
      <c r="CX182" s="130"/>
      <c r="CY182" s="130"/>
      <c r="CZ182" s="158">
        <f t="shared" si="10"/>
        <v>3575</v>
      </c>
      <c r="DA182" s="152"/>
      <c r="DB182" s="144">
        <f t="shared" si="8"/>
        <v>633.8935733890456</v>
      </c>
      <c r="DC182" s="130"/>
      <c r="DD182" s="159">
        <f t="shared" si="9"/>
        <v>150</v>
      </c>
      <c r="DE182" s="130"/>
      <c r="HX182" s="111"/>
      <c r="HY182" s="111"/>
      <c r="HZ182" s="111"/>
      <c r="IA182" s="111"/>
      <c r="IB182" s="111"/>
      <c r="IC182" s="111"/>
      <c r="ID182" s="111"/>
      <c r="IE182" s="111"/>
      <c r="IF182" s="111"/>
      <c r="IG182" s="111"/>
      <c r="IH182" s="111"/>
      <c r="II182" s="111"/>
      <c r="IJ182" s="111"/>
      <c r="IK182" s="111"/>
      <c r="IL182" s="111"/>
      <c r="IM182" s="111"/>
      <c r="IN182" s="111"/>
      <c r="IO182" s="112"/>
      <c r="IP182" s="112"/>
      <c r="IQ182" s="112"/>
      <c r="IR182" s="112"/>
      <c r="IS182" s="112"/>
      <c r="IT182" s="112"/>
      <c r="IU182" s="112"/>
      <c r="IV182" s="112"/>
    </row>
    <row r="183" spans="97:256" s="59" customFormat="1" ht="12" customHeight="1">
      <c r="CS183" s="130"/>
      <c r="CT183" s="130"/>
      <c r="CU183" s="130"/>
      <c r="CV183" s="130"/>
      <c r="CW183" s="130"/>
      <c r="CX183" s="130"/>
      <c r="CY183" s="130"/>
      <c r="CZ183" s="158">
        <f t="shared" si="10"/>
        <v>3600</v>
      </c>
      <c r="DA183" s="152"/>
      <c r="DB183" s="144">
        <f t="shared" si="8"/>
        <v>635.5967022943125</v>
      </c>
      <c r="DC183" s="130"/>
      <c r="DD183" s="159">
        <f t="shared" si="9"/>
        <v>150</v>
      </c>
      <c r="DE183" s="130"/>
      <c r="HX183" s="111"/>
      <c r="HY183" s="111"/>
      <c r="HZ183" s="111"/>
      <c r="IA183" s="111"/>
      <c r="IB183" s="111"/>
      <c r="IC183" s="111"/>
      <c r="ID183" s="111"/>
      <c r="IE183" s="111"/>
      <c r="IF183" s="111"/>
      <c r="IG183" s="111"/>
      <c r="IH183" s="111"/>
      <c r="II183" s="111"/>
      <c r="IJ183" s="111"/>
      <c r="IK183" s="111"/>
      <c r="IL183" s="111"/>
      <c r="IM183" s="111"/>
      <c r="IN183" s="111"/>
      <c r="IO183" s="112"/>
      <c r="IP183" s="112"/>
      <c r="IQ183" s="112"/>
      <c r="IR183" s="112"/>
      <c r="IS183" s="112"/>
      <c r="IT183" s="112"/>
      <c r="IU183" s="112"/>
      <c r="IV183" s="112"/>
    </row>
    <row r="184" spans="97:256" s="59" customFormat="1" ht="12" customHeight="1">
      <c r="CS184" s="130"/>
      <c r="CT184" s="130"/>
      <c r="CU184" s="130"/>
      <c r="CV184" s="130"/>
      <c r="CW184" s="130"/>
      <c r="CX184" s="130"/>
      <c r="CY184" s="130"/>
      <c r="CZ184" s="158">
        <f t="shared" si="10"/>
        <v>3625</v>
      </c>
      <c r="DA184" s="152"/>
      <c r="DB184" s="144">
        <f t="shared" si="8"/>
        <v>637.2922792159674</v>
      </c>
      <c r="DC184" s="130"/>
      <c r="DD184" s="159">
        <f t="shared" si="9"/>
        <v>150</v>
      </c>
      <c r="DE184" s="130"/>
      <c r="HX184" s="111"/>
      <c r="HY184" s="111"/>
      <c r="HZ184" s="111"/>
      <c r="IA184" s="111"/>
      <c r="IB184" s="111"/>
      <c r="IC184" s="111"/>
      <c r="ID184" s="111"/>
      <c r="IE184" s="111"/>
      <c r="IF184" s="111"/>
      <c r="IG184" s="111"/>
      <c r="IH184" s="111"/>
      <c r="II184" s="111"/>
      <c r="IJ184" s="111"/>
      <c r="IK184" s="111"/>
      <c r="IL184" s="111"/>
      <c r="IM184" s="111"/>
      <c r="IN184" s="111"/>
      <c r="IO184" s="112"/>
      <c r="IP184" s="112"/>
      <c r="IQ184" s="112"/>
      <c r="IR184" s="112"/>
      <c r="IS184" s="112"/>
      <c r="IT184" s="112"/>
      <c r="IU184" s="112"/>
      <c r="IV184" s="112"/>
    </row>
    <row r="185" spans="97:256" s="59" customFormat="1" ht="12" customHeight="1">
      <c r="CS185" s="130"/>
      <c r="CT185" s="130"/>
      <c r="CU185" s="130"/>
      <c r="CV185" s="130"/>
      <c r="CW185" s="130"/>
      <c r="CX185" s="130"/>
      <c r="CY185" s="130"/>
      <c r="CZ185" s="158">
        <f t="shared" si="10"/>
        <v>3650</v>
      </c>
      <c r="DA185" s="152"/>
      <c r="DB185" s="144">
        <f t="shared" si="8"/>
        <v>638.9803904016868</v>
      </c>
      <c r="DC185" s="130"/>
      <c r="DD185" s="159">
        <f t="shared" si="9"/>
        <v>150</v>
      </c>
      <c r="DE185" s="130"/>
      <c r="HX185" s="111"/>
      <c r="HY185" s="111"/>
      <c r="HZ185" s="111"/>
      <c r="IA185" s="111"/>
      <c r="IB185" s="111"/>
      <c r="IC185" s="111"/>
      <c r="ID185" s="111"/>
      <c r="IE185" s="111"/>
      <c r="IF185" s="111"/>
      <c r="IG185" s="111"/>
      <c r="IH185" s="111"/>
      <c r="II185" s="111"/>
      <c r="IJ185" s="111"/>
      <c r="IK185" s="111"/>
      <c r="IL185" s="111"/>
      <c r="IM185" s="111"/>
      <c r="IN185" s="111"/>
      <c r="IO185" s="112"/>
      <c r="IP185" s="112"/>
      <c r="IQ185" s="112"/>
      <c r="IR185" s="112"/>
      <c r="IS185" s="112"/>
      <c r="IT185" s="112"/>
      <c r="IU185" s="112"/>
      <c r="IV185" s="112"/>
    </row>
    <row r="186" spans="97:256" s="59" customFormat="1" ht="12" customHeight="1">
      <c r="CS186" s="130"/>
      <c r="CT186" s="130"/>
      <c r="CU186" s="130"/>
      <c r="CV186" s="130"/>
      <c r="CW186" s="130"/>
      <c r="CX186" s="130"/>
      <c r="CY186" s="130"/>
      <c r="CZ186" s="158">
        <f t="shared" si="10"/>
        <v>3675</v>
      </c>
      <c r="DA186" s="152"/>
      <c r="DB186" s="144">
        <f t="shared" si="8"/>
        <v>640.6611205224339</v>
      </c>
      <c r="DC186" s="130"/>
      <c r="DD186" s="159">
        <f t="shared" si="9"/>
        <v>150</v>
      </c>
      <c r="DE186" s="130"/>
      <c r="HX186" s="111"/>
      <c r="HY186" s="111"/>
      <c r="HZ186" s="111"/>
      <c r="IA186" s="111"/>
      <c r="IB186" s="111"/>
      <c r="IC186" s="111"/>
      <c r="ID186" s="111"/>
      <c r="IE186" s="111"/>
      <c r="IF186" s="111"/>
      <c r="IG186" s="111"/>
      <c r="IH186" s="111"/>
      <c r="II186" s="111"/>
      <c r="IJ186" s="111"/>
      <c r="IK186" s="111"/>
      <c r="IL186" s="111"/>
      <c r="IM186" s="111"/>
      <c r="IN186" s="111"/>
      <c r="IO186" s="112"/>
      <c r="IP186" s="112"/>
      <c r="IQ186" s="112"/>
      <c r="IR186" s="112"/>
      <c r="IS186" s="112"/>
      <c r="IT186" s="112"/>
      <c r="IU186" s="112"/>
      <c r="IV186" s="112"/>
    </row>
    <row r="187" spans="97:256" s="59" customFormat="1" ht="12" customHeight="1">
      <c r="CS187" s="130"/>
      <c r="CT187" s="130"/>
      <c r="CU187" s="130"/>
      <c r="CV187" s="130"/>
      <c r="CW187" s="130"/>
      <c r="CX187" s="130"/>
      <c r="CY187" s="130"/>
      <c r="CZ187" s="158">
        <f t="shared" si="10"/>
        <v>3700</v>
      </c>
      <c r="DA187" s="152"/>
      <c r="DB187" s="144">
        <f t="shared" si="8"/>
        <v>642.3345527119136</v>
      </c>
      <c r="DC187" s="130"/>
      <c r="DD187" s="159">
        <f t="shared" si="9"/>
        <v>150</v>
      </c>
      <c r="DE187" s="130"/>
      <c r="HX187" s="111"/>
      <c r="HY187" s="111"/>
      <c r="HZ187" s="111"/>
      <c r="IA187" s="111"/>
      <c r="IB187" s="111"/>
      <c r="IC187" s="111"/>
      <c r="ID187" s="111"/>
      <c r="IE187" s="111"/>
      <c r="IF187" s="111"/>
      <c r="IG187" s="111"/>
      <c r="IH187" s="111"/>
      <c r="II187" s="111"/>
      <c r="IJ187" s="111"/>
      <c r="IK187" s="111"/>
      <c r="IL187" s="111"/>
      <c r="IM187" s="111"/>
      <c r="IN187" s="111"/>
      <c r="IO187" s="112"/>
      <c r="IP187" s="112"/>
      <c r="IQ187" s="112"/>
      <c r="IR187" s="112"/>
      <c r="IS187" s="112"/>
      <c r="IT187" s="112"/>
      <c r="IU187" s="112"/>
      <c r="IV187" s="112"/>
    </row>
    <row r="188" spans="97:256" s="59" customFormat="1" ht="12" customHeight="1">
      <c r="CS188" s="130"/>
      <c r="CT188" s="130"/>
      <c r="CU188" s="130"/>
      <c r="CV188" s="130"/>
      <c r="CW188" s="130"/>
      <c r="CX188" s="130"/>
      <c r="CY188" s="130"/>
      <c r="CZ188" s="158">
        <f t="shared" si="10"/>
        <v>3725</v>
      </c>
      <c r="DA188" s="152"/>
      <c r="DB188" s="144">
        <f t="shared" si="8"/>
        <v>644.0007686047809</v>
      </c>
      <c r="DC188" s="130"/>
      <c r="DD188" s="159">
        <f t="shared" si="9"/>
        <v>150</v>
      </c>
      <c r="DE188" s="130"/>
      <c r="HX188" s="111"/>
      <c r="HY188" s="111"/>
      <c r="HZ188" s="111"/>
      <c r="IA188" s="111"/>
      <c r="IB188" s="111"/>
      <c r="IC188" s="111"/>
      <c r="ID188" s="111"/>
      <c r="IE188" s="111"/>
      <c r="IF188" s="111"/>
      <c r="IG188" s="111"/>
      <c r="IH188" s="111"/>
      <c r="II188" s="111"/>
      <c r="IJ188" s="111"/>
      <c r="IK188" s="111"/>
      <c r="IL188" s="111"/>
      <c r="IM188" s="111"/>
      <c r="IN188" s="111"/>
      <c r="IO188" s="112"/>
      <c r="IP188" s="112"/>
      <c r="IQ188" s="112"/>
      <c r="IR188" s="112"/>
      <c r="IS188" s="112"/>
      <c r="IT188" s="112"/>
      <c r="IU188" s="112"/>
      <c r="IV188" s="112"/>
    </row>
    <row r="189" spans="97:256" s="59" customFormat="1" ht="12" customHeight="1">
      <c r="CS189" s="130"/>
      <c r="CT189" s="130"/>
      <c r="CU189" s="130"/>
      <c r="CV189" s="130"/>
      <c r="CW189" s="130"/>
      <c r="CX189" s="130"/>
      <c r="CY189" s="130"/>
      <c r="CZ189" s="158">
        <f t="shared" si="10"/>
        <v>3750</v>
      </c>
      <c r="DA189" s="152"/>
      <c r="DB189" s="144">
        <f t="shared" si="8"/>
        <v>645.65984837364</v>
      </c>
      <c r="DC189" s="130"/>
      <c r="DD189" s="159">
        <f t="shared" si="9"/>
        <v>150</v>
      </c>
      <c r="DE189" s="130"/>
      <c r="HX189" s="111"/>
      <c r="HY189" s="111"/>
      <c r="HZ189" s="111"/>
      <c r="IA189" s="111"/>
      <c r="IB189" s="111"/>
      <c r="IC189" s="111"/>
      <c r="ID189" s="111"/>
      <c r="IE189" s="111"/>
      <c r="IF189" s="111"/>
      <c r="IG189" s="111"/>
      <c r="IH189" s="111"/>
      <c r="II189" s="111"/>
      <c r="IJ189" s="111"/>
      <c r="IK189" s="111"/>
      <c r="IL189" s="111"/>
      <c r="IM189" s="111"/>
      <c r="IN189" s="111"/>
      <c r="IO189" s="112"/>
      <c r="IP189" s="112"/>
      <c r="IQ189" s="112"/>
      <c r="IR189" s="112"/>
      <c r="IS189" s="112"/>
      <c r="IT189" s="112"/>
      <c r="IU189" s="112"/>
      <c r="IV189" s="112"/>
    </row>
    <row r="190" spans="97:256" s="59" customFormat="1" ht="12" customHeight="1">
      <c r="CS190" s="130"/>
      <c r="CT190" s="130"/>
      <c r="CU190" s="130"/>
      <c r="CV190" s="130"/>
      <c r="CW190" s="130"/>
      <c r="CX190" s="130"/>
      <c r="CY190" s="130"/>
      <c r="CZ190" s="158">
        <f t="shared" si="10"/>
        <v>3775</v>
      </c>
      <c r="DA190" s="152"/>
      <c r="DB190" s="144">
        <f t="shared" si="8"/>
        <v>647.3118707649</v>
      </c>
      <c r="DC190" s="130"/>
      <c r="DD190" s="159">
        <f t="shared" si="9"/>
        <v>150</v>
      </c>
      <c r="DE190" s="130"/>
      <c r="HX190" s="111"/>
      <c r="HY190" s="111"/>
      <c r="HZ190" s="111"/>
      <c r="IA190" s="111"/>
      <c r="IB190" s="111"/>
      <c r="IC190" s="111"/>
      <c r="ID190" s="111"/>
      <c r="IE190" s="111"/>
      <c r="IF190" s="111"/>
      <c r="IG190" s="111"/>
      <c r="IH190" s="111"/>
      <c r="II190" s="111"/>
      <c r="IJ190" s="111"/>
      <c r="IK190" s="111"/>
      <c r="IL190" s="111"/>
      <c r="IM190" s="111"/>
      <c r="IN190" s="111"/>
      <c r="IO190" s="112"/>
      <c r="IP190" s="112"/>
      <c r="IQ190" s="112"/>
      <c r="IR190" s="112"/>
      <c r="IS190" s="112"/>
      <c r="IT190" s="112"/>
      <c r="IU190" s="112"/>
      <c r="IV190" s="112"/>
    </row>
    <row r="191" spans="97:256" s="59" customFormat="1" ht="12" customHeight="1">
      <c r="CS191" s="130"/>
      <c r="CT191" s="130"/>
      <c r="CU191" s="130"/>
      <c r="CV191" s="130"/>
      <c r="CW191" s="130"/>
      <c r="CX191" s="130"/>
      <c r="CY191" s="130"/>
      <c r="CZ191" s="158">
        <f t="shared" si="10"/>
        <v>3800</v>
      </c>
      <c r="DA191" s="152"/>
      <c r="DB191" s="144">
        <f t="shared" si="8"/>
        <v>648.9569131335085</v>
      </c>
      <c r="DC191" s="130"/>
      <c r="DD191" s="159">
        <f t="shared" si="9"/>
        <v>150</v>
      </c>
      <c r="DE191" s="130"/>
      <c r="HX191" s="111"/>
      <c r="HY191" s="111"/>
      <c r="HZ191" s="111"/>
      <c r="IA191" s="111"/>
      <c r="IB191" s="111"/>
      <c r="IC191" s="111"/>
      <c r="ID191" s="111"/>
      <c r="IE191" s="111"/>
      <c r="IF191" s="111"/>
      <c r="IG191" s="111"/>
      <c r="IH191" s="111"/>
      <c r="II191" s="111"/>
      <c r="IJ191" s="111"/>
      <c r="IK191" s="111"/>
      <c r="IL191" s="111"/>
      <c r="IM191" s="111"/>
      <c r="IN191" s="111"/>
      <c r="IO191" s="112"/>
      <c r="IP191" s="112"/>
      <c r="IQ191" s="112"/>
      <c r="IR191" s="112"/>
      <c r="IS191" s="112"/>
      <c r="IT191" s="112"/>
      <c r="IU191" s="112"/>
      <c r="IV191" s="112"/>
    </row>
    <row r="192" spans="97:256" s="59" customFormat="1" ht="12" customHeight="1">
      <c r="CS192" s="130"/>
      <c r="CT192" s="130"/>
      <c r="CU192" s="130"/>
      <c r="CV192" s="130"/>
      <c r="CW192" s="130"/>
      <c r="CX192" s="130"/>
      <c r="CY192" s="130"/>
      <c r="CZ192" s="158">
        <f t="shared" si="10"/>
        <v>3825</v>
      </c>
      <c r="DA192" s="152"/>
      <c r="DB192" s="144">
        <f t="shared" si="8"/>
        <v>650.5950514766203</v>
      </c>
      <c r="DC192" s="130"/>
      <c r="DD192" s="159">
        <f t="shared" si="9"/>
        <v>150</v>
      </c>
      <c r="DE192" s="130"/>
      <c r="HX192" s="111"/>
      <c r="HY192" s="111"/>
      <c r="HZ192" s="111"/>
      <c r="IA192" s="111"/>
      <c r="IB192" s="111"/>
      <c r="IC192" s="111"/>
      <c r="ID192" s="111"/>
      <c r="IE192" s="111"/>
      <c r="IF192" s="111"/>
      <c r="IG192" s="111"/>
      <c r="IH192" s="111"/>
      <c r="II192" s="111"/>
      <c r="IJ192" s="111"/>
      <c r="IK192" s="111"/>
      <c r="IL192" s="111"/>
      <c r="IM192" s="111"/>
      <c r="IN192" s="111"/>
      <c r="IO192" s="112"/>
      <c r="IP192" s="112"/>
      <c r="IQ192" s="112"/>
      <c r="IR192" s="112"/>
      <c r="IS192" s="112"/>
      <c r="IT192" s="112"/>
      <c r="IU192" s="112"/>
      <c r="IV192" s="112"/>
    </row>
    <row r="193" spans="97:256" s="59" customFormat="1" ht="12" customHeight="1">
      <c r="CS193" s="130"/>
      <c r="CT193" s="130"/>
      <c r="CU193" s="130"/>
      <c r="CV193" s="130"/>
      <c r="CW193" s="130"/>
      <c r="CX193" s="130"/>
      <c r="CY193" s="130"/>
      <c r="CZ193" s="158">
        <f t="shared" si="10"/>
        <v>3850</v>
      </c>
      <c r="DA193" s="152"/>
      <c r="DB193" s="144">
        <f t="shared" si="8"/>
        <v>652.2263604662315</v>
      </c>
      <c r="DC193" s="130"/>
      <c r="DD193" s="159">
        <f t="shared" si="9"/>
        <v>150</v>
      </c>
      <c r="DE193" s="130"/>
      <c r="HX193" s="111"/>
      <c r="HY193" s="111"/>
      <c r="HZ193" s="111"/>
      <c r="IA193" s="111"/>
      <c r="IB193" s="111"/>
      <c r="IC193" s="111"/>
      <c r="ID193" s="111"/>
      <c r="IE193" s="111"/>
      <c r="IF193" s="111"/>
      <c r="IG193" s="111"/>
      <c r="IH193" s="111"/>
      <c r="II193" s="111"/>
      <c r="IJ193" s="111"/>
      <c r="IK193" s="111"/>
      <c r="IL193" s="111"/>
      <c r="IM193" s="111"/>
      <c r="IN193" s="111"/>
      <c r="IO193" s="112"/>
      <c r="IP193" s="112"/>
      <c r="IQ193" s="112"/>
      <c r="IR193" s="112"/>
      <c r="IS193" s="112"/>
      <c r="IT193" s="112"/>
      <c r="IU193" s="112"/>
      <c r="IV193" s="112"/>
    </row>
    <row r="194" spans="97:256" s="59" customFormat="1" ht="12" customHeight="1">
      <c r="CS194" s="130"/>
      <c r="CT194" s="130"/>
      <c r="CU194" s="130"/>
      <c r="CV194" s="130"/>
      <c r="CW194" s="130"/>
      <c r="CX194" s="130"/>
      <c r="CY194" s="130"/>
      <c r="CZ194" s="158">
        <f t="shared" si="10"/>
        <v>3875</v>
      </c>
      <c r="DA194" s="152"/>
      <c r="DB194" s="144">
        <f t="shared" si="8"/>
        <v>653.8509134808257</v>
      </c>
      <c r="DC194" s="130"/>
      <c r="DD194" s="159">
        <f t="shared" si="9"/>
        <v>150</v>
      </c>
      <c r="DE194" s="130"/>
      <c r="HX194" s="111"/>
      <c r="HY194" s="111"/>
      <c r="HZ194" s="111"/>
      <c r="IA194" s="111"/>
      <c r="IB194" s="111"/>
      <c r="IC194" s="111"/>
      <c r="ID194" s="111"/>
      <c r="IE194" s="111"/>
      <c r="IF194" s="111"/>
      <c r="IG194" s="111"/>
      <c r="IH194" s="111"/>
      <c r="II194" s="111"/>
      <c r="IJ194" s="111"/>
      <c r="IK194" s="111"/>
      <c r="IL194" s="111"/>
      <c r="IM194" s="111"/>
      <c r="IN194" s="111"/>
      <c r="IO194" s="112"/>
      <c r="IP194" s="112"/>
      <c r="IQ194" s="112"/>
      <c r="IR194" s="112"/>
      <c r="IS194" s="112"/>
      <c r="IT194" s="112"/>
      <c r="IU194" s="112"/>
      <c r="IV194" s="112"/>
    </row>
    <row r="195" spans="97:256" s="59" customFormat="1" ht="12" customHeight="1">
      <c r="CS195" s="130"/>
      <c r="CT195" s="130"/>
      <c r="CU195" s="130"/>
      <c r="CV195" s="130"/>
      <c r="CW195" s="130"/>
      <c r="CX195" s="130"/>
      <c r="CY195" s="130"/>
      <c r="CZ195" s="158">
        <f t="shared" si="10"/>
        <v>3900</v>
      </c>
      <c r="DA195" s="152"/>
      <c r="DB195" s="144">
        <f t="shared" si="8"/>
        <v>655.4687826360584</v>
      </c>
      <c r="DC195" s="130"/>
      <c r="DD195" s="159">
        <f t="shared" si="9"/>
        <v>150</v>
      </c>
      <c r="DE195" s="130"/>
      <c r="HX195" s="111"/>
      <c r="HY195" s="111"/>
      <c r="HZ195" s="111"/>
      <c r="IA195" s="111"/>
      <c r="IB195" s="111"/>
      <c r="IC195" s="111"/>
      <c r="ID195" s="111"/>
      <c r="IE195" s="111"/>
      <c r="IF195" s="111"/>
      <c r="IG195" s="111"/>
      <c r="IH195" s="111"/>
      <c r="II195" s="111"/>
      <c r="IJ195" s="111"/>
      <c r="IK195" s="111"/>
      <c r="IL195" s="111"/>
      <c r="IM195" s="111"/>
      <c r="IN195" s="111"/>
      <c r="IO195" s="112"/>
      <c r="IP195" s="112"/>
      <c r="IQ195" s="112"/>
      <c r="IR195" s="112"/>
      <c r="IS195" s="112"/>
      <c r="IT195" s="112"/>
      <c r="IU195" s="112"/>
      <c r="IV195" s="112"/>
    </row>
    <row r="196" spans="97:256" s="59" customFormat="1" ht="12" customHeight="1">
      <c r="CS196" s="130"/>
      <c r="CT196" s="130"/>
      <c r="CU196" s="130"/>
      <c r="CV196" s="130"/>
      <c r="CW196" s="130"/>
      <c r="CX196" s="130"/>
      <c r="CY196" s="130"/>
      <c r="CZ196" s="158">
        <f t="shared" si="10"/>
        <v>3925</v>
      </c>
      <c r="DA196" s="152"/>
      <c r="DB196" s="144">
        <f t="shared" si="8"/>
        <v>657.0800388145243</v>
      </c>
      <c r="DC196" s="130"/>
      <c r="DD196" s="159">
        <f t="shared" si="9"/>
        <v>150</v>
      </c>
      <c r="DE196" s="130"/>
      <c r="HX196" s="111"/>
      <c r="HY196" s="111"/>
      <c r="HZ196" s="111"/>
      <c r="IA196" s="111"/>
      <c r="IB196" s="111"/>
      <c r="IC196" s="111"/>
      <c r="ID196" s="111"/>
      <c r="IE196" s="111"/>
      <c r="IF196" s="111"/>
      <c r="IG196" s="111"/>
      <c r="IH196" s="111"/>
      <c r="II196" s="111"/>
      <c r="IJ196" s="111"/>
      <c r="IK196" s="111"/>
      <c r="IL196" s="111"/>
      <c r="IM196" s="111"/>
      <c r="IN196" s="111"/>
      <c r="IO196" s="112"/>
      <c r="IP196" s="112"/>
      <c r="IQ196" s="112"/>
      <c r="IR196" s="112"/>
      <c r="IS196" s="112"/>
      <c r="IT196" s="112"/>
      <c r="IU196" s="112"/>
      <c r="IV196" s="112"/>
    </row>
    <row r="197" spans="97:256" s="59" customFormat="1" ht="12" customHeight="1">
      <c r="CS197" s="130"/>
      <c r="CT197" s="130"/>
      <c r="CU197" s="130"/>
      <c r="CV197" s="130"/>
      <c r="CW197" s="130"/>
      <c r="CX197" s="130"/>
      <c r="CY197" s="130"/>
      <c r="CZ197" s="158">
        <f t="shared" si="10"/>
        <v>3950</v>
      </c>
      <c r="DA197" s="152"/>
      <c r="DB197" s="144">
        <f t="shared" si="8"/>
        <v>658.6847516946325</v>
      </c>
      <c r="DC197" s="130"/>
      <c r="DD197" s="159">
        <f t="shared" si="9"/>
        <v>150</v>
      </c>
      <c r="DE197" s="130"/>
      <c r="HX197" s="111"/>
      <c r="HY197" s="111"/>
      <c r="HZ197" s="111"/>
      <c r="IA197" s="111"/>
      <c r="IB197" s="111"/>
      <c r="IC197" s="111"/>
      <c r="ID197" s="111"/>
      <c r="IE197" s="111"/>
      <c r="IF197" s="111"/>
      <c r="IG197" s="111"/>
      <c r="IH197" s="111"/>
      <c r="II197" s="111"/>
      <c r="IJ197" s="111"/>
      <c r="IK197" s="111"/>
      <c r="IL197" s="111"/>
      <c r="IM197" s="111"/>
      <c r="IN197" s="111"/>
      <c r="IO197" s="112"/>
      <c r="IP197" s="112"/>
      <c r="IQ197" s="112"/>
      <c r="IR197" s="112"/>
      <c r="IS197" s="112"/>
      <c r="IT197" s="112"/>
      <c r="IU197" s="112"/>
      <c r="IV197" s="112"/>
    </row>
    <row r="198" spans="97:256" s="59" customFormat="1" ht="12" customHeight="1">
      <c r="CS198" s="130"/>
      <c r="CT198" s="130"/>
      <c r="CU198" s="130"/>
      <c r="CV198" s="130"/>
      <c r="CW198" s="130"/>
      <c r="CX198" s="130"/>
      <c r="CY198" s="130"/>
      <c r="CZ198" s="158">
        <f t="shared" si="10"/>
        <v>3975</v>
      </c>
      <c r="DA198" s="152"/>
      <c r="DB198" s="144">
        <f t="shared" si="8"/>
        <v>660.2829897786337</v>
      </c>
      <c r="DC198" s="130"/>
      <c r="DD198" s="159">
        <f t="shared" si="9"/>
        <v>150</v>
      </c>
      <c r="DE198" s="130"/>
      <c r="HX198" s="111"/>
      <c r="HY198" s="111"/>
      <c r="HZ198" s="111"/>
      <c r="IA198" s="111"/>
      <c r="IB198" s="111"/>
      <c r="IC198" s="111"/>
      <c r="ID198" s="111"/>
      <c r="IE198" s="111"/>
      <c r="IF198" s="111"/>
      <c r="IG198" s="111"/>
      <c r="IH198" s="111"/>
      <c r="II198" s="111"/>
      <c r="IJ198" s="111"/>
      <c r="IK198" s="111"/>
      <c r="IL198" s="111"/>
      <c r="IM198" s="111"/>
      <c r="IN198" s="111"/>
      <c r="IO198" s="112"/>
      <c r="IP198" s="112"/>
      <c r="IQ198" s="112"/>
      <c r="IR198" s="112"/>
      <c r="IS198" s="112"/>
      <c r="IT198" s="112"/>
      <c r="IU198" s="112"/>
      <c r="IV198" s="112"/>
    </row>
    <row r="199" spans="97:256" s="59" customFormat="1" ht="12" customHeight="1">
      <c r="CS199" s="130"/>
      <c r="CT199" s="130"/>
      <c r="CU199" s="130"/>
      <c r="CV199" s="130"/>
      <c r="CW199" s="130"/>
      <c r="CX199" s="130"/>
      <c r="CY199" s="130"/>
      <c r="CZ199" s="158">
        <f t="shared" si="10"/>
        <v>4000</v>
      </c>
      <c r="DA199" s="152"/>
      <c r="DB199" s="144">
        <f t="shared" si="8"/>
        <v>661.8748204198089</v>
      </c>
      <c r="DC199" s="130"/>
      <c r="DD199" s="159">
        <f t="shared" si="9"/>
        <v>150</v>
      </c>
      <c r="DE199" s="130"/>
      <c r="HX199" s="111"/>
      <c r="HY199" s="111"/>
      <c r="HZ199" s="111"/>
      <c r="IA199" s="111"/>
      <c r="IB199" s="111"/>
      <c r="IC199" s="111"/>
      <c r="ID199" s="111"/>
      <c r="IE199" s="111"/>
      <c r="IF199" s="111"/>
      <c r="IG199" s="111"/>
      <c r="IH199" s="111"/>
      <c r="II199" s="111"/>
      <c r="IJ199" s="111"/>
      <c r="IK199" s="111"/>
      <c r="IL199" s="111"/>
      <c r="IM199" s="111"/>
      <c r="IN199" s="111"/>
      <c r="IO199" s="112"/>
      <c r="IP199" s="112"/>
      <c r="IQ199" s="112"/>
      <c r="IR199" s="112"/>
      <c r="IS199" s="112"/>
      <c r="IT199" s="112"/>
      <c r="IU199" s="112"/>
      <c r="IV199" s="112"/>
    </row>
    <row r="200" spans="97:256" s="59" customFormat="1" ht="12" customHeight="1">
      <c r="CS200" s="130"/>
      <c r="CT200" s="130"/>
      <c r="CU200" s="130"/>
      <c r="CV200" s="130"/>
      <c r="CW200" s="130"/>
      <c r="CX200" s="130"/>
      <c r="CY200" s="130"/>
      <c r="CZ200" s="158">
        <f t="shared" si="10"/>
        <v>4025</v>
      </c>
      <c r="DA200" s="152"/>
      <c r="DB200" s="144">
        <f t="shared" si="8"/>
        <v>663.4603098488776</v>
      </c>
      <c r="DC200" s="130"/>
      <c r="DD200" s="159">
        <f t="shared" si="9"/>
        <v>150</v>
      </c>
      <c r="DE200" s="130"/>
      <c r="HX200" s="111"/>
      <c r="HY200" s="111"/>
      <c r="HZ200" s="111"/>
      <c r="IA200" s="111"/>
      <c r="IB200" s="111"/>
      <c r="IC200" s="111"/>
      <c r="ID200" s="111"/>
      <c r="IE200" s="111"/>
      <c r="IF200" s="111"/>
      <c r="IG200" s="111"/>
      <c r="IH200" s="111"/>
      <c r="II200" s="111"/>
      <c r="IJ200" s="111"/>
      <c r="IK200" s="111"/>
      <c r="IL200" s="111"/>
      <c r="IM200" s="111"/>
      <c r="IN200" s="111"/>
      <c r="IO200" s="112"/>
      <c r="IP200" s="112"/>
      <c r="IQ200" s="112"/>
      <c r="IR200" s="112"/>
      <c r="IS200" s="112"/>
      <c r="IT200" s="112"/>
      <c r="IU200" s="112"/>
      <c r="IV200" s="112"/>
    </row>
    <row r="201" spans="97:256" s="59" customFormat="1" ht="12" customHeight="1">
      <c r="CS201" s="130"/>
      <c r="CT201" s="130"/>
      <c r="CU201" s="130"/>
      <c r="CV201" s="130"/>
      <c r="CW201" s="130"/>
      <c r="CX201" s="130"/>
      <c r="CY201" s="130"/>
      <c r="CZ201" s="158">
        <f t="shared" si="10"/>
        <v>4050</v>
      </c>
      <c r="DA201" s="152"/>
      <c r="DB201" s="144">
        <f t="shared" si="8"/>
        <v>665.0395231996224</v>
      </c>
      <c r="DC201" s="130"/>
      <c r="DD201" s="159">
        <f t="shared" si="9"/>
        <v>150</v>
      </c>
      <c r="DE201" s="130"/>
      <c r="HX201" s="111"/>
      <c r="HY201" s="111"/>
      <c r="HZ201" s="111"/>
      <c r="IA201" s="111"/>
      <c r="IB201" s="111"/>
      <c r="IC201" s="111"/>
      <c r="ID201" s="111"/>
      <c r="IE201" s="111"/>
      <c r="IF201" s="111"/>
      <c r="IG201" s="111"/>
      <c r="IH201" s="111"/>
      <c r="II201" s="111"/>
      <c r="IJ201" s="111"/>
      <c r="IK201" s="111"/>
      <c r="IL201" s="111"/>
      <c r="IM201" s="111"/>
      <c r="IN201" s="111"/>
      <c r="IO201" s="112"/>
      <c r="IP201" s="112"/>
      <c r="IQ201" s="112"/>
      <c r="IR201" s="112"/>
      <c r="IS201" s="112"/>
      <c r="IT201" s="112"/>
      <c r="IU201" s="112"/>
      <c r="IV201" s="112"/>
    </row>
    <row r="202" spans="97:256" s="59" customFormat="1" ht="12" customHeight="1">
      <c r="CS202" s="130"/>
      <c r="CT202" s="130"/>
      <c r="CU202" s="130"/>
      <c r="CV202" s="130"/>
      <c r="CW202" s="130"/>
      <c r="CX202" s="130"/>
      <c r="CY202" s="130"/>
      <c r="CZ202" s="158">
        <f t="shared" si="10"/>
        <v>4075</v>
      </c>
      <c r="DA202" s="152"/>
      <c r="DB202" s="144">
        <f t="shared" si="8"/>
        <v>666.6125245337872</v>
      </c>
      <c r="DC202" s="130"/>
      <c r="DD202" s="159">
        <f t="shared" si="9"/>
        <v>150</v>
      </c>
      <c r="DE202" s="130"/>
      <c r="HX202" s="111"/>
      <c r="HY202" s="111"/>
      <c r="HZ202" s="111"/>
      <c r="IA202" s="111"/>
      <c r="IB202" s="111"/>
      <c r="IC202" s="111"/>
      <c r="ID202" s="111"/>
      <c r="IE202" s="111"/>
      <c r="IF202" s="111"/>
      <c r="IG202" s="111"/>
      <c r="IH202" s="111"/>
      <c r="II202" s="111"/>
      <c r="IJ202" s="111"/>
      <c r="IK202" s="111"/>
      <c r="IL202" s="111"/>
      <c r="IM202" s="111"/>
      <c r="IN202" s="111"/>
      <c r="IO202" s="112"/>
      <c r="IP202" s="112"/>
      <c r="IQ202" s="112"/>
      <c r="IR202" s="112"/>
      <c r="IS202" s="112"/>
      <c r="IT202" s="112"/>
      <c r="IU202" s="112"/>
      <c r="IV202" s="112"/>
    </row>
    <row r="203" spans="97:256" s="59" customFormat="1" ht="12" customHeight="1">
      <c r="CS203" s="130"/>
      <c r="CT203" s="130"/>
      <c r="CU203" s="130"/>
      <c r="CV203" s="130"/>
      <c r="CW203" s="130"/>
      <c r="CX203" s="130"/>
      <c r="CY203" s="130"/>
      <c r="CZ203" s="158">
        <f t="shared" si="10"/>
        <v>4100</v>
      </c>
      <c r="DA203" s="152"/>
      <c r="DB203" s="144">
        <f t="shared" si="8"/>
        <v>668.1793768652511</v>
      </c>
      <c r="DC203" s="130"/>
      <c r="DD203" s="159">
        <f t="shared" si="9"/>
        <v>150</v>
      </c>
      <c r="DE203" s="130"/>
      <c r="HX203" s="111"/>
      <c r="HY203" s="111"/>
      <c r="HZ203" s="111"/>
      <c r="IA203" s="111"/>
      <c r="IB203" s="111"/>
      <c r="IC203" s="111"/>
      <c r="ID203" s="111"/>
      <c r="IE203" s="111"/>
      <c r="IF203" s="111"/>
      <c r="IG203" s="111"/>
      <c r="IH203" s="111"/>
      <c r="II203" s="111"/>
      <c r="IJ203" s="111"/>
      <c r="IK203" s="111"/>
      <c r="IL203" s="111"/>
      <c r="IM203" s="111"/>
      <c r="IN203" s="111"/>
      <c r="IO203" s="112"/>
      <c r="IP203" s="112"/>
      <c r="IQ203" s="112"/>
      <c r="IR203" s="112"/>
      <c r="IS203" s="112"/>
      <c r="IT203" s="112"/>
      <c r="IU203" s="112"/>
      <c r="IV203" s="112"/>
    </row>
    <row r="204" spans="97:256" s="59" customFormat="1" ht="12" customHeight="1">
      <c r="CS204" s="130"/>
      <c r="CT204" s="130"/>
      <c r="CU204" s="130"/>
      <c r="CV204" s="130"/>
      <c r="CW204" s="130"/>
      <c r="CX204" s="130"/>
      <c r="CY204" s="130"/>
      <c r="CZ204" s="158">
        <f t="shared" si="10"/>
        <v>4125</v>
      </c>
      <c r="DA204" s="152"/>
      <c r="DB204" s="144">
        <f t="shared" si="8"/>
        <v>669.7401421835104</v>
      </c>
      <c r="DC204" s="130"/>
      <c r="DD204" s="159">
        <f t="shared" si="9"/>
        <v>150</v>
      </c>
      <c r="DE204" s="130"/>
      <c r="HX204" s="111"/>
      <c r="HY204" s="111"/>
      <c r="HZ204" s="111"/>
      <c r="IA204" s="111"/>
      <c r="IB204" s="111"/>
      <c r="IC204" s="111"/>
      <c r="ID204" s="111"/>
      <c r="IE204" s="111"/>
      <c r="IF204" s="111"/>
      <c r="IG204" s="111"/>
      <c r="IH204" s="111"/>
      <c r="II204" s="111"/>
      <c r="IJ204" s="111"/>
      <c r="IK204" s="111"/>
      <c r="IL204" s="111"/>
      <c r="IM204" s="111"/>
      <c r="IN204" s="111"/>
      <c r="IO204" s="112"/>
      <c r="IP204" s="112"/>
      <c r="IQ204" s="112"/>
      <c r="IR204" s="112"/>
      <c r="IS204" s="112"/>
      <c r="IT204" s="112"/>
      <c r="IU204" s="112"/>
      <c r="IV204" s="112"/>
    </row>
    <row r="205" spans="97:256" s="59" customFormat="1" ht="12" customHeight="1">
      <c r="CS205" s="130"/>
      <c r="CT205" s="130"/>
      <c r="CU205" s="130"/>
      <c r="CV205" s="130"/>
      <c r="CW205" s="130"/>
      <c r="CX205" s="130"/>
      <c r="CY205" s="130"/>
      <c r="CZ205" s="158">
        <f t="shared" si="10"/>
        <v>4150</v>
      </c>
      <c r="DA205" s="152"/>
      <c r="DB205" s="144">
        <f t="shared" si="8"/>
        <v>671.294881476503</v>
      </c>
      <c r="DC205" s="130"/>
      <c r="DD205" s="159">
        <f t="shared" si="9"/>
        <v>150</v>
      </c>
      <c r="DE205" s="130"/>
      <c r="HX205" s="111"/>
      <c r="HY205" s="111"/>
      <c r="HZ205" s="111"/>
      <c r="IA205" s="111"/>
      <c r="IB205" s="111"/>
      <c r="IC205" s="111"/>
      <c r="ID205" s="111"/>
      <c r="IE205" s="111"/>
      <c r="IF205" s="111"/>
      <c r="IG205" s="111"/>
      <c r="IH205" s="111"/>
      <c r="II205" s="111"/>
      <c r="IJ205" s="111"/>
      <c r="IK205" s="111"/>
      <c r="IL205" s="111"/>
      <c r="IM205" s="111"/>
      <c r="IN205" s="111"/>
      <c r="IO205" s="112"/>
      <c r="IP205" s="112"/>
      <c r="IQ205" s="112"/>
      <c r="IR205" s="112"/>
      <c r="IS205" s="112"/>
      <c r="IT205" s="112"/>
      <c r="IU205" s="112"/>
      <c r="IV205" s="112"/>
    </row>
    <row r="206" spans="97:256" s="59" customFormat="1" ht="12" customHeight="1">
      <c r="CS206" s="130"/>
      <c r="CT206" s="130"/>
      <c r="CU206" s="130"/>
      <c r="CV206" s="130"/>
      <c r="CW206" s="130"/>
      <c r="CX206" s="130"/>
      <c r="CY206" s="130"/>
      <c r="CZ206" s="158">
        <f t="shared" si="10"/>
        <v>4175</v>
      </c>
      <c r="DA206" s="152"/>
      <c r="DB206" s="144">
        <f t="shared" si="8"/>
        <v>672.8436547527831</v>
      </c>
      <c r="DC206" s="130"/>
      <c r="DD206" s="159">
        <f t="shared" si="9"/>
        <v>150</v>
      </c>
      <c r="DE206" s="130"/>
      <c r="HX206" s="111"/>
      <c r="HY206" s="111"/>
      <c r="HZ206" s="111"/>
      <c r="IA206" s="111"/>
      <c r="IB206" s="111"/>
      <c r="IC206" s="111"/>
      <c r="ID206" s="111"/>
      <c r="IE206" s="111"/>
      <c r="IF206" s="111"/>
      <c r="IG206" s="111"/>
      <c r="IH206" s="111"/>
      <c r="II206" s="111"/>
      <c r="IJ206" s="111"/>
      <c r="IK206" s="111"/>
      <c r="IL206" s="111"/>
      <c r="IM206" s="111"/>
      <c r="IN206" s="111"/>
      <c r="IO206" s="112"/>
      <c r="IP206" s="112"/>
      <c r="IQ206" s="112"/>
      <c r="IR206" s="112"/>
      <c r="IS206" s="112"/>
      <c r="IT206" s="112"/>
      <c r="IU206" s="112"/>
      <c r="IV206" s="112"/>
    </row>
    <row r="207" spans="97:256" s="59" customFormat="1" ht="12" customHeight="1">
      <c r="CS207" s="130"/>
      <c r="CT207" s="130"/>
      <c r="CU207" s="130"/>
      <c r="CV207" s="130"/>
      <c r="CW207" s="130"/>
      <c r="CX207" s="130"/>
      <c r="CY207" s="130"/>
      <c r="CZ207" s="158">
        <f t="shared" si="10"/>
        <v>4200</v>
      </c>
      <c r="DA207" s="152"/>
      <c r="DB207" s="144">
        <f t="shared" si="8"/>
        <v>674.3865210630721</v>
      </c>
      <c r="DC207" s="130"/>
      <c r="DD207" s="159">
        <f t="shared" si="9"/>
        <v>150</v>
      </c>
      <c r="DE207" s="130"/>
      <c r="HX207" s="111"/>
      <c r="HY207" s="111"/>
      <c r="HZ207" s="111"/>
      <c r="IA207" s="111"/>
      <c r="IB207" s="111"/>
      <c r="IC207" s="111"/>
      <c r="ID207" s="111"/>
      <c r="IE207" s="111"/>
      <c r="IF207" s="111"/>
      <c r="IG207" s="111"/>
      <c r="IH207" s="111"/>
      <c r="II207" s="111"/>
      <c r="IJ207" s="111"/>
      <c r="IK207" s="111"/>
      <c r="IL207" s="111"/>
      <c r="IM207" s="111"/>
      <c r="IN207" s="111"/>
      <c r="IO207" s="112"/>
      <c r="IP207" s="112"/>
      <c r="IQ207" s="112"/>
      <c r="IR207" s="112"/>
      <c r="IS207" s="112"/>
      <c r="IT207" s="112"/>
      <c r="IU207" s="112"/>
      <c r="IV207" s="112"/>
    </row>
    <row r="208" spans="97:256" s="59" customFormat="1" ht="12" customHeight="1">
      <c r="CS208" s="130"/>
      <c r="CT208" s="130"/>
      <c r="CU208" s="130"/>
      <c r="CV208" s="130"/>
      <c r="CW208" s="130"/>
      <c r="CX208" s="130"/>
      <c r="CY208" s="130"/>
      <c r="CZ208" s="158">
        <f t="shared" si="10"/>
        <v>4225</v>
      </c>
      <c r="DA208" s="152"/>
      <c r="DB208" s="144">
        <f t="shared" si="8"/>
        <v>675.9235385212163</v>
      </c>
      <c r="DC208" s="130"/>
      <c r="DD208" s="159">
        <f t="shared" si="9"/>
        <v>150</v>
      </c>
      <c r="DE208" s="130"/>
      <c r="HX208" s="111"/>
      <c r="HY208" s="111"/>
      <c r="HZ208" s="111"/>
      <c r="IA208" s="111"/>
      <c r="IB208" s="111"/>
      <c r="IC208" s="111"/>
      <c r="ID208" s="111"/>
      <c r="IE208" s="111"/>
      <c r="IF208" s="111"/>
      <c r="IG208" s="111"/>
      <c r="IH208" s="111"/>
      <c r="II208" s="111"/>
      <c r="IJ208" s="111"/>
      <c r="IK208" s="111"/>
      <c r="IL208" s="111"/>
      <c r="IM208" s="111"/>
      <c r="IN208" s="111"/>
      <c r="IO208" s="112"/>
      <c r="IP208" s="112"/>
      <c r="IQ208" s="112"/>
      <c r="IR208" s="112"/>
      <c r="IS208" s="112"/>
      <c r="IT208" s="112"/>
      <c r="IU208" s="112"/>
      <c r="IV208" s="112"/>
    </row>
    <row r="209" spans="97:256" s="59" customFormat="1" ht="12" customHeight="1">
      <c r="CS209" s="130"/>
      <c r="CT209" s="130"/>
      <c r="CU209" s="130"/>
      <c r="CV209" s="130"/>
      <c r="CW209" s="130"/>
      <c r="CX209" s="130"/>
      <c r="CY209" s="130"/>
      <c r="CZ209" s="158">
        <f t="shared" si="10"/>
        <v>4250</v>
      </c>
      <c r="DA209" s="152"/>
      <c r="DB209" s="144">
        <f t="shared" si="8"/>
        <v>677.4547643245587</v>
      </c>
      <c r="DC209" s="130"/>
      <c r="DD209" s="159">
        <f t="shared" si="9"/>
        <v>150</v>
      </c>
      <c r="DE209" s="130"/>
      <c r="HX209" s="111"/>
      <c r="HY209" s="111"/>
      <c r="HZ209" s="111"/>
      <c r="IA209" s="111"/>
      <c r="IB209" s="111"/>
      <c r="IC209" s="111"/>
      <c r="ID209" s="111"/>
      <c r="IE209" s="111"/>
      <c r="IF209" s="111"/>
      <c r="IG209" s="111"/>
      <c r="IH209" s="111"/>
      <c r="II209" s="111"/>
      <c r="IJ209" s="111"/>
      <c r="IK209" s="111"/>
      <c r="IL209" s="111"/>
      <c r="IM209" s="111"/>
      <c r="IN209" s="111"/>
      <c r="IO209" s="112"/>
      <c r="IP209" s="112"/>
      <c r="IQ209" s="112"/>
      <c r="IR209" s="112"/>
      <c r="IS209" s="112"/>
      <c r="IT209" s="112"/>
      <c r="IU209" s="112"/>
      <c r="IV209" s="112"/>
    </row>
    <row r="210" spans="97:256" s="59" customFormat="1" ht="12" customHeight="1">
      <c r="CS210" s="130"/>
      <c r="CT210" s="130"/>
      <c r="CU210" s="130"/>
      <c r="CV210" s="130"/>
      <c r="CW210" s="130"/>
      <c r="CX210" s="130"/>
      <c r="CY210" s="130"/>
      <c r="CZ210" s="158">
        <f t="shared" si="10"/>
        <v>4275</v>
      </c>
      <c r="DA210" s="152"/>
      <c r="DB210" s="144">
        <f t="shared" si="8"/>
        <v>678.9802547737446</v>
      </c>
      <c r="DC210" s="130"/>
      <c r="DD210" s="159">
        <f t="shared" si="9"/>
        <v>150</v>
      </c>
      <c r="DE210" s="130"/>
      <c r="HX210" s="111"/>
      <c r="HY210" s="111"/>
      <c r="HZ210" s="111"/>
      <c r="IA210" s="111"/>
      <c r="IB210" s="111"/>
      <c r="IC210" s="111"/>
      <c r="ID210" s="111"/>
      <c r="IE210" s="111"/>
      <c r="IF210" s="111"/>
      <c r="IG210" s="111"/>
      <c r="IH210" s="111"/>
      <c r="II210" s="111"/>
      <c r="IJ210" s="111"/>
      <c r="IK210" s="111"/>
      <c r="IL210" s="111"/>
      <c r="IM210" s="111"/>
      <c r="IN210" s="111"/>
      <c r="IO210" s="112"/>
      <c r="IP210" s="112"/>
      <c r="IQ210" s="112"/>
      <c r="IR210" s="112"/>
      <c r="IS210" s="112"/>
      <c r="IT210" s="112"/>
      <c r="IU210" s="112"/>
      <c r="IV210" s="112"/>
    </row>
    <row r="211" spans="97:256" s="59" customFormat="1" ht="12" customHeight="1">
      <c r="CS211" s="130"/>
      <c r="CT211" s="130"/>
      <c r="CU211" s="130"/>
      <c r="CV211" s="130"/>
      <c r="CW211" s="130"/>
      <c r="CX211" s="130"/>
      <c r="CY211" s="130"/>
      <c r="CZ211" s="158">
        <f t="shared" si="10"/>
        <v>4300</v>
      </c>
      <c r="DA211" s="152"/>
      <c r="DB211" s="144">
        <f t="shared" si="8"/>
        <v>680.500065292</v>
      </c>
      <c r="DC211" s="130"/>
      <c r="DD211" s="159">
        <f t="shared" si="9"/>
        <v>150</v>
      </c>
      <c r="DE211" s="130"/>
      <c r="HX211" s="111"/>
      <c r="HY211" s="111"/>
      <c r="HZ211" s="111"/>
      <c r="IA211" s="111"/>
      <c r="IB211" s="111"/>
      <c r="IC211" s="111"/>
      <c r="ID211" s="111"/>
      <c r="IE211" s="111"/>
      <c r="IF211" s="111"/>
      <c r="IG211" s="111"/>
      <c r="IH211" s="111"/>
      <c r="II211" s="111"/>
      <c r="IJ211" s="111"/>
      <c r="IK211" s="111"/>
      <c r="IL211" s="111"/>
      <c r="IM211" s="111"/>
      <c r="IN211" s="111"/>
      <c r="IO211" s="112"/>
      <c r="IP211" s="112"/>
      <c r="IQ211" s="112"/>
      <c r="IR211" s="112"/>
      <c r="IS211" s="112"/>
      <c r="IT211" s="112"/>
      <c r="IU211" s="112"/>
      <c r="IV211" s="112"/>
    </row>
    <row r="212" spans="97:256" s="59" customFormat="1" ht="12" customHeight="1">
      <c r="CS212" s="130"/>
      <c r="CT212" s="130"/>
      <c r="CU212" s="130"/>
      <c r="CV212" s="130"/>
      <c r="CW212" s="130"/>
      <c r="CX212" s="130"/>
      <c r="CY212" s="130"/>
      <c r="CZ212" s="158">
        <f t="shared" si="10"/>
        <v>4325</v>
      </c>
      <c r="DA212" s="152"/>
      <c r="DB212" s="144">
        <f t="shared" si="8"/>
        <v>682.0142504438683</v>
      </c>
      <c r="DC212" s="130"/>
      <c r="DD212" s="159">
        <f t="shared" si="9"/>
        <v>150</v>
      </c>
      <c r="DE212" s="130"/>
      <c r="HX212" s="111"/>
      <c r="HY212" s="111"/>
      <c r="HZ212" s="111"/>
      <c r="IA212" s="111"/>
      <c r="IB212" s="111"/>
      <c r="IC212" s="111"/>
      <c r="ID212" s="111"/>
      <c r="IE212" s="111"/>
      <c r="IF212" s="111"/>
      <c r="IG212" s="111"/>
      <c r="IH212" s="111"/>
      <c r="II212" s="111"/>
      <c r="IJ212" s="111"/>
      <c r="IK212" s="111"/>
      <c r="IL212" s="111"/>
      <c r="IM212" s="111"/>
      <c r="IN212" s="111"/>
      <c r="IO212" s="112"/>
      <c r="IP212" s="112"/>
      <c r="IQ212" s="112"/>
      <c r="IR212" s="112"/>
      <c r="IS212" s="112"/>
      <c r="IT212" s="112"/>
      <c r="IU212" s="112"/>
      <c r="IV212" s="112"/>
    </row>
    <row r="213" spans="97:256" s="59" customFormat="1" ht="12" customHeight="1">
      <c r="CS213" s="130"/>
      <c r="CT213" s="130"/>
      <c r="CU213" s="130"/>
      <c r="CV213" s="130"/>
      <c r="CW213" s="130"/>
      <c r="CX213" s="130"/>
      <c r="CY213" s="130"/>
      <c r="CZ213" s="158">
        <f t="shared" si="10"/>
        <v>4350</v>
      </c>
      <c r="DA213" s="152"/>
      <c r="DB213" s="144">
        <f t="shared" si="8"/>
        <v>683.5228639534557</v>
      </c>
      <c r="DC213" s="130"/>
      <c r="DD213" s="159">
        <f t="shared" si="9"/>
        <v>150</v>
      </c>
      <c r="DE213" s="130"/>
      <c r="HX213" s="111"/>
      <c r="HY213" s="111"/>
      <c r="HZ213" s="111"/>
      <c r="IA213" s="111"/>
      <c r="IB213" s="111"/>
      <c r="IC213" s="111"/>
      <c r="ID213" s="111"/>
      <c r="IE213" s="111"/>
      <c r="IF213" s="111"/>
      <c r="IG213" s="111"/>
      <c r="IH213" s="111"/>
      <c r="II213" s="111"/>
      <c r="IJ213" s="111"/>
      <c r="IK213" s="111"/>
      <c r="IL213" s="111"/>
      <c r="IM213" s="111"/>
      <c r="IN213" s="111"/>
      <c r="IO213" s="112"/>
      <c r="IP213" s="112"/>
      <c r="IQ213" s="112"/>
      <c r="IR213" s="112"/>
      <c r="IS213" s="112"/>
      <c r="IT213" s="112"/>
      <c r="IU213" s="112"/>
      <c r="IV213" s="112"/>
    </row>
    <row r="214" spans="97:256" s="59" customFormat="1" ht="12" customHeight="1">
      <c r="CS214" s="130"/>
      <c r="CT214" s="130"/>
      <c r="CU214" s="130"/>
      <c r="CV214" s="130"/>
      <c r="CW214" s="130"/>
      <c r="CX214" s="130"/>
      <c r="CY214" s="130"/>
      <c r="CZ214" s="158">
        <f t="shared" si="10"/>
        <v>4375</v>
      </c>
      <c r="DA214" s="152"/>
      <c r="DB214" s="144">
        <f t="shared" si="8"/>
        <v>685.0259587221701</v>
      </c>
      <c r="DC214" s="130"/>
      <c r="DD214" s="159">
        <f t="shared" si="9"/>
        <v>150</v>
      </c>
      <c r="DE214" s="130"/>
      <c r="HX214" s="111"/>
      <c r="HY214" s="111"/>
      <c r="HZ214" s="111"/>
      <c r="IA214" s="111"/>
      <c r="IB214" s="111"/>
      <c r="IC214" s="111"/>
      <c r="ID214" s="111"/>
      <c r="IE214" s="111"/>
      <c r="IF214" s="111"/>
      <c r="IG214" s="111"/>
      <c r="IH214" s="111"/>
      <c r="II214" s="111"/>
      <c r="IJ214" s="111"/>
      <c r="IK214" s="111"/>
      <c r="IL214" s="111"/>
      <c r="IM214" s="111"/>
      <c r="IN214" s="111"/>
      <c r="IO214" s="112"/>
      <c r="IP214" s="112"/>
      <c r="IQ214" s="112"/>
      <c r="IR214" s="112"/>
      <c r="IS214" s="112"/>
      <c r="IT214" s="112"/>
      <c r="IU214" s="112"/>
      <c r="IV214" s="112"/>
    </row>
    <row r="215" spans="97:256" s="59" customFormat="1" ht="12" customHeight="1">
      <c r="CS215" s="130"/>
      <c r="CT215" s="130"/>
      <c r="CU215" s="130"/>
      <c r="CV215" s="130"/>
      <c r="CW215" s="130"/>
      <c r="CX215" s="130"/>
      <c r="CY215" s="130"/>
      <c r="CZ215" s="158">
        <f t="shared" si="10"/>
        <v>4400</v>
      </c>
      <c r="DA215" s="152"/>
      <c r="DB215" s="144">
        <f t="shared" si="8"/>
        <v>686.5235868459984</v>
      </c>
      <c r="DC215" s="130"/>
      <c r="DD215" s="159">
        <f t="shared" si="9"/>
        <v>150</v>
      </c>
      <c r="DE215" s="130"/>
      <c r="HX215" s="111"/>
      <c r="HY215" s="111"/>
      <c r="HZ215" s="111"/>
      <c r="IA215" s="111"/>
      <c r="IB215" s="111"/>
      <c r="IC215" s="111"/>
      <c r="ID215" s="111"/>
      <c r="IE215" s="111"/>
      <c r="IF215" s="111"/>
      <c r="IG215" s="111"/>
      <c r="IH215" s="111"/>
      <c r="II215" s="111"/>
      <c r="IJ215" s="111"/>
      <c r="IK215" s="111"/>
      <c r="IL215" s="111"/>
      <c r="IM215" s="111"/>
      <c r="IN215" s="111"/>
      <c r="IO215" s="112"/>
      <c r="IP215" s="112"/>
      <c r="IQ215" s="112"/>
      <c r="IR215" s="112"/>
      <c r="IS215" s="112"/>
      <c r="IT215" s="112"/>
      <c r="IU215" s="112"/>
      <c r="IV215" s="112"/>
    </row>
    <row r="216" spans="97:256" s="59" customFormat="1" ht="12" customHeight="1">
      <c r="CS216" s="130"/>
      <c r="CT216" s="130"/>
      <c r="CU216" s="130"/>
      <c r="CV216" s="130"/>
      <c r="CW216" s="130"/>
      <c r="CX216" s="130"/>
      <c r="CY216" s="130"/>
      <c r="CZ216" s="158">
        <f t="shared" si="10"/>
        <v>4425</v>
      </c>
      <c r="DA216" s="152"/>
      <c r="DB216" s="144">
        <f t="shared" si="8"/>
        <v>688.0157996323148</v>
      </c>
      <c r="DC216" s="130"/>
      <c r="DD216" s="159">
        <f t="shared" si="9"/>
        <v>150</v>
      </c>
      <c r="DE216" s="130"/>
      <c r="HX216" s="111"/>
      <c r="HY216" s="111"/>
      <c r="HZ216" s="111"/>
      <c r="IA216" s="111"/>
      <c r="IB216" s="111"/>
      <c r="IC216" s="111"/>
      <c r="ID216" s="111"/>
      <c r="IE216" s="111"/>
      <c r="IF216" s="111"/>
      <c r="IG216" s="111"/>
      <c r="IH216" s="111"/>
      <c r="II216" s="111"/>
      <c r="IJ216" s="111"/>
      <c r="IK216" s="111"/>
      <c r="IL216" s="111"/>
      <c r="IM216" s="111"/>
      <c r="IN216" s="111"/>
      <c r="IO216" s="112"/>
      <c r="IP216" s="112"/>
      <c r="IQ216" s="112"/>
      <c r="IR216" s="112"/>
      <c r="IS216" s="112"/>
      <c r="IT216" s="112"/>
      <c r="IU216" s="112"/>
      <c r="IV216" s="112"/>
    </row>
    <row r="217" spans="97:256" s="59" customFormat="1" ht="12" customHeight="1">
      <c r="CS217" s="130"/>
      <c r="CT217" s="130"/>
      <c r="CU217" s="130"/>
      <c r="CV217" s="130"/>
      <c r="CW217" s="130"/>
      <c r="CX217" s="130"/>
      <c r="CY217" s="130"/>
      <c r="CZ217" s="158">
        <f t="shared" si="10"/>
        <v>4450</v>
      </c>
      <c r="DA217" s="152"/>
      <c r="DB217" s="144">
        <f t="shared" si="8"/>
        <v>689.5026476162543</v>
      </c>
      <c r="DC217" s="130"/>
      <c r="DD217" s="159">
        <f t="shared" si="9"/>
        <v>150</v>
      </c>
      <c r="DE217" s="130"/>
      <c r="HX217" s="111"/>
      <c r="HY217" s="111"/>
      <c r="HZ217" s="111"/>
      <c r="IA217" s="111"/>
      <c r="IB217" s="111"/>
      <c r="IC217" s="111"/>
      <c r="ID217" s="111"/>
      <c r="IE217" s="111"/>
      <c r="IF217" s="111"/>
      <c r="IG217" s="111"/>
      <c r="IH217" s="111"/>
      <c r="II217" s="111"/>
      <c r="IJ217" s="111"/>
      <c r="IK217" s="111"/>
      <c r="IL217" s="111"/>
      <c r="IM217" s="111"/>
      <c r="IN217" s="111"/>
      <c r="IO217" s="112"/>
      <c r="IP217" s="112"/>
      <c r="IQ217" s="112"/>
      <c r="IR217" s="112"/>
      <c r="IS217" s="112"/>
      <c r="IT217" s="112"/>
      <c r="IU217" s="112"/>
      <c r="IV217" s="112"/>
    </row>
    <row r="218" spans="97:256" s="59" customFormat="1" ht="12" customHeight="1">
      <c r="CS218" s="130"/>
      <c r="CT218" s="130"/>
      <c r="CU218" s="130"/>
      <c r="CV218" s="130"/>
      <c r="CW218" s="130"/>
      <c r="CX218" s="130"/>
      <c r="CY218" s="130"/>
      <c r="CZ218" s="158">
        <f t="shared" si="10"/>
        <v>4475</v>
      </c>
      <c r="DA218" s="152"/>
      <c r="DB218" s="144">
        <f t="shared" si="8"/>
        <v>690.984180576649</v>
      </c>
      <c r="DC218" s="130"/>
      <c r="DD218" s="159">
        <f t="shared" si="9"/>
        <v>150</v>
      </c>
      <c r="DE218" s="130"/>
      <c r="HX218" s="111"/>
      <c r="HY218" s="111"/>
      <c r="HZ218" s="111"/>
      <c r="IA218" s="111"/>
      <c r="IB218" s="111"/>
      <c r="IC218" s="111"/>
      <c r="ID218" s="111"/>
      <c r="IE218" s="111"/>
      <c r="IF218" s="111"/>
      <c r="IG218" s="111"/>
      <c r="IH218" s="111"/>
      <c r="II218" s="111"/>
      <c r="IJ218" s="111"/>
      <c r="IK218" s="111"/>
      <c r="IL218" s="111"/>
      <c r="IM218" s="111"/>
      <c r="IN218" s="111"/>
      <c r="IO218" s="112"/>
      <c r="IP218" s="112"/>
      <c r="IQ218" s="112"/>
      <c r="IR218" s="112"/>
      <c r="IS218" s="112"/>
      <c r="IT218" s="112"/>
      <c r="IU218" s="112"/>
      <c r="IV218" s="112"/>
    </row>
    <row r="219" spans="97:256" s="59" customFormat="1" ht="12" customHeight="1">
      <c r="CS219" s="130"/>
      <c r="CT219" s="130"/>
      <c r="CU219" s="130"/>
      <c r="CV219" s="130"/>
      <c r="CW219" s="130"/>
      <c r="CX219" s="130"/>
      <c r="CY219" s="130"/>
      <c r="CZ219" s="158">
        <f t="shared" si="10"/>
        <v>4500</v>
      </c>
      <c r="DA219" s="152"/>
      <c r="DB219" s="144">
        <f t="shared" si="8"/>
        <v>692.4604475515423</v>
      </c>
      <c r="DC219" s="130"/>
      <c r="DD219" s="159">
        <f t="shared" si="9"/>
        <v>150</v>
      </c>
      <c r="DE219" s="130"/>
      <c r="HX219" s="111"/>
      <c r="HY219" s="111"/>
      <c r="HZ219" s="111"/>
      <c r="IA219" s="111"/>
      <c r="IB219" s="111"/>
      <c r="IC219" s="111"/>
      <c r="ID219" s="111"/>
      <c r="IE219" s="111"/>
      <c r="IF219" s="111"/>
      <c r="IG219" s="111"/>
      <c r="IH219" s="111"/>
      <c r="II219" s="111"/>
      <c r="IJ219" s="111"/>
      <c r="IK219" s="111"/>
      <c r="IL219" s="111"/>
      <c r="IM219" s="111"/>
      <c r="IN219" s="111"/>
      <c r="IO219" s="112"/>
      <c r="IP219" s="112"/>
      <c r="IQ219" s="112"/>
      <c r="IR219" s="112"/>
      <c r="IS219" s="112"/>
      <c r="IT219" s="112"/>
      <c r="IU219" s="112"/>
      <c r="IV219" s="112"/>
    </row>
    <row r="220" spans="97:256" s="59" customFormat="1" ht="12" customHeight="1">
      <c r="CS220" s="130"/>
      <c r="CT220" s="130"/>
      <c r="CU220" s="130"/>
      <c r="CV220" s="130"/>
      <c r="CW220" s="130"/>
      <c r="CX220" s="130"/>
      <c r="CY220" s="130"/>
      <c r="CZ220" s="158">
        <f t="shared" si="10"/>
        <v>4525</v>
      </c>
      <c r="DA220" s="152"/>
      <c r="DB220" s="144">
        <f t="shared" si="8"/>
        <v>693.9314968533139</v>
      </c>
      <c r="DC220" s="130"/>
      <c r="DD220" s="159">
        <f t="shared" si="9"/>
        <v>150</v>
      </c>
      <c r="DE220" s="130"/>
      <c r="HX220" s="111"/>
      <c r="HY220" s="111"/>
      <c r="HZ220" s="111"/>
      <c r="IA220" s="111"/>
      <c r="IB220" s="111"/>
      <c r="IC220" s="111"/>
      <c r="ID220" s="111"/>
      <c r="IE220" s="111"/>
      <c r="IF220" s="111"/>
      <c r="IG220" s="111"/>
      <c r="IH220" s="111"/>
      <c r="II220" s="111"/>
      <c r="IJ220" s="111"/>
      <c r="IK220" s="111"/>
      <c r="IL220" s="111"/>
      <c r="IM220" s="111"/>
      <c r="IN220" s="111"/>
      <c r="IO220" s="112"/>
      <c r="IP220" s="112"/>
      <c r="IQ220" s="112"/>
      <c r="IR220" s="112"/>
      <c r="IS220" s="112"/>
      <c r="IT220" s="112"/>
      <c r="IU220" s="112"/>
      <c r="IV220" s="112"/>
    </row>
    <row r="221" spans="97:256" s="59" customFormat="1" ht="12" customHeight="1">
      <c r="CS221" s="130"/>
      <c r="CT221" s="130"/>
      <c r="CU221" s="130"/>
      <c r="CV221" s="130"/>
      <c r="CW221" s="130"/>
      <c r="CX221" s="130"/>
      <c r="CY221" s="130"/>
      <c r="CZ221" s="158">
        <f t="shared" si="10"/>
        <v>4550</v>
      </c>
      <c r="DA221" s="152"/>
      <c r="DB221" s="144">
        <f t="shared" si="8"/>
        <v>695.3973760834059</v>
      </c>
      <c r="DC221" s="130"/>
      <c r="DD221" s="159">
        <f t="shared" si="9"/>
        <v>150</v>
      </c>
      <c r="DE221" s="130"/>
      <c r="HX221" s="111"/>
      <c r="HY221" s="111"/>
      <c r="HZ221" s="111"/>
      <c r="IA221" s="111"/>
      <c r="IB221" s="111"/>
      <c r="IC221" s="111"/>
      <c r="ID221" s="111"/>
      <c r="IE221" s="111"/>
      <c r="IF221" s="111"/>
      <c r="IG221" s="111"/>
      <c r="IH221" s="111"/>
      <c r="II221" s="111"/>
      <c r="IJ221" s="111"/>
      <c r="IK221" s="111"/>
      <c r="IL221" s="111"/>
      <c r="IM221" s="111"/>
      <c r="IN221" s="111"/>
      <c r="IO221" s="112"/>
      <c r="IP221" s="112"/>
      <c r="IQ221" s="112"/>
      <c r="IR221" s="112"/>
      <c r="IS221" s="112"/>
      <c r="IT221" s="112"/>
      <c r="IU221" s="112"/>
      <c r="IV221" s="112"/>
    </row>
    <row r="222" spans="97:256" s="59" customFormat="1" ht="12" customHeight="1">
      <c r="CS222" s="130"/>
      <c r="CT222" s="130"/>
      <c r="CU222" s="130"/>
      <c r="CV222" s="130"/>
      <c r="CW222" s="130"/>
      <c r="CX222" s="130"/>
      <c r="CY222" s="130"/>
      <c r="CZ222" s="158">
        <f t="shared" si="10"/>
        <v>4575</v>
      </c>
      <c r="DA222" s="152"/>
      <c r="DB222" s="144">
        <f t="shared" si="8"/>
        <v>696.8581321466638</v>
      </c>
      <c r="DC222" s="130"/>
      <c r="DD222" s="159">
        <f t="shared" si="9"/>
        <v>150</v>
      </c>
      <c r="DE222" s="130"/>
      <c r="HX222" s="111"/>
      <c r="HY222" s="111"/>
      <c r="HZ222" s="111"/>
      <c r="IA222" s="111"/>
      <c r="IB222" s="111"/>
      <c r="IC222" s="111"/>
      <c r="ID222" s="111"/>
      <c r="IE222" s="111"/>
      <c r="IF222" s="111"/>
      <c r="IG222" s="111"/>
      <c r="IH222" s="111"/>
      <c r="II222" s="111"/>
      <c r="IJ222" s="111"/>
      <c r="IK222" s="111"/>
      <c r="IL222" s="111"/>
      <c r="IM222" s="111"/>
      <c r="IN222" s="111"/>
      <c r="IO222" s="112"/>
      <c r="IP222" s="112"/>
      <c r="IQ222" s="112"/>
      <c r="IR222" s="112"/>
      <c r="IS222" s="112"/>
      <c r="IT222" s="112"/>
      <c r="IU222" s="112"/>
      <c r="IV222" s="112"/>
    </row>
    <row r="223" spans="97:256" s="59" customFormat="1" ht="12" customHeight="1">
      <c r="CS223" s="130"/>
      <c r="CT223" s="130"/>
      <c r="CU223" s="130"/>
      <c r="CV223" s="130"/>
      <c r="CW223" s="130"/>
      <c r="CX223" s="130"/>
      <c r="CY223" s="130"/>
      <c r="CZ223" s="158">
        <f t="shared" si="10"/>
        <v>4600</v>
      </c>
      <c r="DA223" s="152"/>
      <c r="DB223" s="144">
        <f t="shared" si="8"/>
        <v>698.3138112653244</v>
      </c>
      <c r="DC223" s="130"/>
      <c r="DD223" s="159">
        <f t="shared" si="9"/>
        <v>150</v>
      </c>
      <c r="DE223" s="130"/>
      <c r="HX223" s="111"/>
      <c r="HY223" s="111"/>
      <c r="HZ223" s="111"/>
      <c r="IA223" s="111"/>
      <c r="IB223" s="111"/>
      <c r="IC223" s="111"/>
      <c r="ID223" s="111"/>
      <c r="IE223" s="111"/>
      <c r="IF223" s="111"/>
      <c r="IG223" s="111"/>
      <c r="IH223" s="111"/>
      <c r="II223" s="111"/>
      <c r="IJ223" s="111"/>
      <c r="IK223" s="111"/>
      <c r="IL223" s="111"/>
      <c r="IM223" s="111"/>
      <c r="IN223" s="111"/>
      <c r="IO223" s="112"/>
      <c r="IP223" s="112"/>
      <c r="IQ223" s="112"/>
      <c r="IR223" s="112"/>
      <c r="IS223" s="112"/>
      <c r="IT223" s="112"/>
      <c r="IU223" s="112"/>
      <c r="IV223" s="112"/>
    </row>
    <row r="224" spans="97:256" s="59" customFormat="1" ht="12" customHeight="1">
      <c r="CS224" s="130"/>
      <c r="CT224" s="130"/>
      <c r="CU224" s="130"/>
      <c r="CV224" s="130"/>
      <c r="CW224" s="130"/>
      <c r="CX224" s="130"/>
      <c r="CY224" s="130"/>
      <c r="CZ224" s="158">
        <f t="shared" si="10"/>
        <v>4625</v>
      </c>
      <c r="DA224" s="152"/>
      <c r="DB224" s="144">
        <f t="shared" si="8"/>
        <v>699.7644589926355</v>
      </c>
      <c r="DC224" s="130"/>
      <c r="DD224" s="159">
        <f t="shared" si="9"/>
        <v>150</v>
      </c>
      <c r="DE224" s="130"/>
      <c r="HX224" s="111"/>
      <c r="HY224" s="111"/>
      <c r="HZ224" s="111"/>
      <c r="IA224" s="111"/>
      <c r="IB224" s="111"/>
      <c r="IC224" s="111"/>
      <c r="ID224" s="111"/>
      <c r="IE224" s="111"/>
      <c r="IF224" s="111"/>
      <c r="IG224" s="111"/>
      <c r="IH224" s="111"/>
      <c r="II224" s="111"/>
      <c r="IJ224" s="111"/>
      <c r="IK224" s="111"/>
      <c r="IL224" s="111"/>
      <c r="IM224" s="111"/>
      <c r="IN224" s="111"/>
      <c r="IO224" s="112"/>
      <c r="IP224" s="112"/>
      <c r="IQ224" s="112"/>
      <c r="IR224" s="112"/>
      <c r="IS224" s="112"/>
      <c r="IT224" s="112"/>
      <c r="IU224" s="112"/>
      <c r="IV224" s="112"/>
    </row>
    <row r="225" spans="97:256" s="59" customFormat="1" ht="12" customHeight="1">
      <c r="CS225" s="130"/>
      <c r="CT225" s="130"/>
      <c r="CU225" s="130"/>
      <c r="CV225" s="130"/>
      <c r="CW225" s="130"/>
      <c r="CX225" s="130"/>
      <c r="CY225" s="130"/>
      <c r="CZ225" s="158">
        <f t="shared" si="10"/>
        <v>4650</v>
      </c>
      <c r="DA225" s="152"/>
      <c r="DB225" s="144">
        <f t="shared" si="8"/>
        <v>701.2101202261415</v>
      </c>
      <c r="DC225" s="130"/>
      <c r="DD225" s="159">
        <f t="shared" si="9"/>
        <v>150</v>
      </c>
      <c r="DE225" s="130"/>
      <c r="HX225" s="111"/>
      <c r="HY225" s="111"/>
      <c r="HZ225" s="111"/>
      <c r="IA225" s="111"/>
      <c r="IB225" s="111"/>
      <c r="IC225" s="111"/>
      <c r="ID225" s="111"/>
      <c r="IE225" s="111"/>
      <c r="IF225" s="111"/>
      <c r="IG225" s="111"/>
      <c r="IH225" s="111"/>
      <c r="II225" s="111"/>
      <c r="IJ225" s="111"/>
      <c r="IK225" s="111"/>
      <c r="IL225" s="111"/>
      <c r="IM225" s="111"/>
      <c r="IN225" s="111"/>
      <c r="IO225" s="112"/>
      <c r="IP225" s="112"/>
      <c r="IQ225" s="112"/>
      <c r="IR225" s="112"/>
      <c r="IS225" s="112"/>
      <c r="IT225" s="112"/>
      <c r="IU225" s="112"/>
      <c r="IV225" s="112"/>
    </row>
    <row r="226" spans="97:256" s="59" customFormat="1" ht="12" customHeight="1">
      <c r="CS226" s="130"/>
      <c r="CT226" s="130"/>
      <c r="CU226" s="130"/>
      <c r="CV226" s="130"/>
      <c r="CW226" s="130"/>
      <c r="CX226" s="130"/>
      <c r="CY226" s="130"/>
      <c r="CZ226" s="158">
        <f t="shared" si="10"/>
        <v>4675</v>
      </c>
      <c r="DA226" s="152"/>
      <c r="DB226" s="144">
        <f t="shared" si="8"/>
        <v>702.6508392206239</v>
      </c>
      <c r="DC226" s="130"/>
      <c r="DD226" s="159">
        <f t="shared" si="9"/>
        <v>150</v>
      </c>
      <c r="DE226" s="130"/>
      <c r="HX226" s="111"/>
      <c r="HY226" s="111"/>
      <c r="HZ226" s="111"/>
      <c r="IA226" s="111"/>
      <c r="IB226" s="111"/>
      <c r="IC226" s="111"/>
      <c r="ID226" s="111"/>
      <c r="IE226" s="111"/>
      <c r="IF226" s="111"/>
      <c r="IG226" s="111"/>
      <c r="IH226" s="111"/>
      <c r="II226" s="111"/>
      <c r="IJ226" s="111"/>
      <c r="IK226" s="111"/>
      <c r="IL226" s="111"/>
      <c r="IM226" s="111"/>
      <c r="IN226" s="111"/>
      <c r="IO226" s="112"/>
      <c r="IP226" s="112"/>
      <c r="IQ226" s="112"/>
      <c r="IR226" s="112"/>
      <c r="IS226" s="112"/>
      <c r="IT226" s="112"/>
      <c r="IU226" s="112"/>
      <c r="IV226" s="112"/>
    </row>
    <row r="227" spans="97:256" s="59" customFormat="1" ht="12" customHeight="1">
      <c r="CS227" s="130"/>
      <c r="CT227" s="130"/>
      <c r="CU227" s="130"/>
      <c r="CV227" s="130"/>
      <c r="CW227" s="130"/>
      <c r="CX227" s="130"/>
      <c r="CY227" s="130"/>
      <c r="CZ227" s="158">
        <f t="shared" si="10"/>
        <v>4700</v>
      </c>
      <c r="DA227" s="152"/>
      <c r="DB227" s="144">
        <f t="shared" si="8"/>
        <v>704.0866596007291</v>
      </c>
      <c r="DC227" s="130"/>
      <c r="DD227" s="159">
        <f t="shared" si="9"/>
        <v>150</v>
      </c>
      <c r="DE227" s="130"/>
      <c r="HX227" s="111"/>
      <c r="HY227" s="111"/>
      <c r="HZ227" s="111"/>
      <c r="IA227" s="111"/>
      <c r="IB227" s="111"/>
      <c r="IC227" s="111"/>
      <c r="ID227" s="111"/>
      <c r="IE227" s="111"/>
      <c r="IF227" s="111"/>
      <c r="IG227" s="111"/>
      <c r="IH227" s="111"/>
      <c r="II227" s="111"/>
      <c r="IJ227" s="111"/>
      <c r="IK227" s="111"/>
      <c r="IL227" s="111"/>
      <c r="IM227" s="111"/>
      <c r="IN227" s="111"/>
      <c r="IO227" s="112"/>
      <c r="IP227" s="112"/>
      <c r="IQ227" s="112"/>
      <c r="IR227" s="112"/>
      <c r="IS227" s="112"/>
      <c r="IT227" s="112"/>
      <c r="IU227" s="112"/>
      <c r="IV227" s="112"/>
    </row>
    <row r="228" spans="97:256" s="59" customFormat="1" ht="12" customHeight="1">
      <c r="CS228" s="130"/>
      <c r="CT228" s="130"/>
      <c r="CU228" s="130"/>
      <c r="CV228" s="130"/>
      <c r="CW228" s="130"/>
      <c r="CX228" s="130"/>
      <c r="CY228" s="130"/>
      <c r="CZ228" s="158">
        <f t="shared" si="10"/>
        <v>4725</v>
      </c>
      <c r="DA228" s="152"/>
      <c r="DB228" s="144">
        <f t="shared" si="8"/>
        <v>705.5176243732749</v>
      </c>
      <c r="DC228" s="130"/>
      <c r="DD228" s="159">
        <f t="shared" si="9"/>
        <v>150</v>
      </c>
      <c r="DE228" s="130"/>
      <c r="HX228" s="111"/>
      <c r="HY228" s="111"/>
      <c r="HZ228" s="111"/>
      <c r="IA228" s="111"/>
      <c r="IB228" s="111"/>
      <c r="IC228" s="111"/>
      <c r="ID228" s="111"/>
      <c r="IE228" s="111"/>
      <c r="IF228" s="111"/>
      <c r="IG228" s="111"/>
      <c r="IH228" s="111"/>
      <c r="II228" s="111"/>
      <c r="IJ228" s="111"/>
      <c r="IK228" s="111"/>
      <c r="IL228" s="111"/>
      <c r="IM228" s="111"/>
      <c r="IN228" s="111"/>
      <c r="IO228" s="112"/>
      <c r="IP228" s="112"/>
      <c r="IQ228" s="112"/>
      <c r="IR228" s="112"/>
      <c r="IS228" s="112"/>
      <c r="IT228" s="112"/>
      <c r="IU228" s="112"/>
      <c r="IV228" s="112"/>
    </row>
    <row r="229" spans="97:256" s="59" customFormat="1" ht="12" customHeight="1">
      <c r="CS229" s="130"/>
      <c r="CT229" s="130"/>
      <c r="CU229" s="130"/>
      <c r="CV229" s="130"/>
      <c r="CW229" s="130"/>
      <c r="CX229" s="130"/>
      <c r="CY229" s="130"/>
      <c r="CZ229" s="158">
        <f t="shared" si="10"/>
        <v>4750</v>
      </c>
      <c r="DA229" s="152"/>
      <c r="DB229" s="144">
        <f t="shared" si="8"/>
        <v>706.9437759392472</v>
      </c>
      <c r="DC229" s="130"/>
      <c r="DD229" s="159">
        <f t="shared" si="9"/>
        <v>150</v>
      </c>
      <c r="DE229" s="130"/>
      <c r="HX229" s="111"/>
      <c r="HY229" s="111"/>
      <c r="HZ229" s="111"/>
      <c r="IA229" s="111"/>
      <c r="IB229" s="111"/>
      <c r="IC229" s="111"/>
      <c r="ID229" s="111"/>
      <c r="IE229" s="111"/>
      <c r="IF229" s="111"/>
      <c r="IG229" s="111"/>
      <c r="IH229" s="111"/>
      <c r="II229" s="111"/>
      <c r="IJ229" s="111"/>
      <c r="IK229" s="111"/>
      <c r="IL229" s="111"/>
      <c r="IM229" s="111"/>
      <c r="IN229" s="111"/>
      <c r="IO229" s="112"/>
      <c r="IP229" s="112"/>
      <c r="IQ229" s="112"/>
      <c r="IR229" s="112"/>
      <c r="IS229" s="112"/>
      <c r="IT229" s="112"/>
      <c r="IU229" s="112"/>
      <c r="IV229" s="112"/>
    </row>
    <row r="230" spans="97:256" s="59" customFormat="1" ht="12" customHeight="1">
      <c r="CS230" s="130"/>
      <c r="CT230" s="130"/>
      <c r="CU230" s="130"/>
      <c r="CV230" s="130"/>
      <c r="CW230" s="130"/>
      <c r="CX230" s="130"/>
      <c r="CY230" s="130"/>
      <c r="CZ230" s="158">
        <f t="shared" si="10"/>
        <v>4775</v>
      </c>
      <c r="DA230" s="152"/>
      <c r="DB230" s="144">
        <f t="shared" si="8"/>
        <v>708.365156105522</v>
      </c>
      <c r="DC230" s="130"/>
      <c r="DD230" s="159">
        <f t="shared" si="9"/>
        <v>150</v>
      </c>
      <c r="DE230" s="130"/>
      <c r="HX230" s="111"/>
      <c r="HY230" s="111"/>
      <c r="HZ230" s="111"/>
      <c r="IA230" s="111"/>
      <c r="IB230" s="111"/>
      <c r="IC230" s="111"/>
      <c r="ID230" s="111"/>
      <c r="IE230" s="111"/>
      <c r="IF230" s="111"/>
      <c r="IG230" s="111"/>
      <c r="IH230" s="111"/>
      <c r="II230" s="111"/>
      <c r="IJ230" s="111"/>
      <c r="IK230" s="111"/>
      <c r="IL230" s="111"/>
      <c r="IM230" s="111"/>
      <c r="IN230" s="111"/>
      <c r="IO230" s="112"/>
      <c r="IP230" s="112"/>
      <c r="IQ230" s="112"/>
      <c r="IR230" s="112"/>
      <c r="IS230" s="112"/>
      <c r="IT230" s="112"/>
      <c r="IU230" s="112"/>
      <c r="IV230" s="112"/>
    </row>
    <row r="231" spans="97:256" s="59" customFormat="1" ht="12" customHeight="1">
      <c r="CS231" s="130"/>
      <c r="CT231" s="130"/>
      <c r="CU231" s="130"/>
      <c r="CV231" s="130"/>
      <c r="CW231" s="130"/>
      <c r="CX231" s="130"/>
      <c r="CY231" s="130"/>
      <c r="CZ231" s="158">
        <f t="shared" si="10"/>
        <v>4800</v>
      </c>
      <c r="DA231" s="152"/>
      <c r="DB231" s="144">
        <f aca="true" t="shared" si="11" ref="DB231:DB279">1.3*((CZ231*$T$5)^0.625)/((CZ231+$T$5)^0.25)</f>
        <v>709.7818060962716</v>
      </c>
      <c r="DC231" s="130"/>
      <c r="DD231" s="159">
        <f t="shared" si="9"/>
        <v>150</v>
      </c>
      <c r="DE231" s="130"/>
      <c r="HX231" s="111"/>
      <c r="HY231" s="111"/>
      <c r="HZ231" s="111"/>
      <c r="IA231" s="111"/>
      <c r="IB231" s="111"/>
      <c r="IC231" s="111"/>
      <c r="ID231" s="111"/>
      <c r="IE231" s="111"/>
      <c r="IF231" s="111"/>
      <c r="IG231" s="111"/>
      <c r="IH231" s="111"/>
      <c r="II231" s="111"/>
      <c r="IJ231" s="111"/>
      <c r="IK231" s="111"/>
      <c r="IL231" s="111"/>
      <c r="IM231" s="111"/>
      <c r="IN231" s="111"/>
      <c r="IO231" s="112"/>
      <c r="IP231" s="112"/>
      <c r="IQ231" s="112"/>
      <c r="IR231" s="112"/>
      <c r="IS231" s="112"/>
      <c r="IT231" s="112"/>
      <c r="IU231" s="112"/>
      <c r="IV231" s="112"/>
    </row>
    <row r="232" spans="97:256" s="59" customFormat="1" ht="12" customHeight="1">
      <c r="CS232" s="130"/>
      <c r="CT232" s="130"/>
      <c r="CU232" s="130"/>
      <c r="CV232" s="130"/>
      <c r="CW232" s="130"/>
      <c r="CX232" s="130"/>
      <c r="CY232" s="130"/>
      <c r="CZ232" s="158">
        <f t="shared" si="10"/>
        <v>4825</v>
      </c>
      <c r="DA232" s="152"/>
      <c r="DB232" s="144">
        <f t="shared" si="11"/>
        <v>711.1937665641157</v>
      </c>
      <c r="DC232" s="130"/>
      <c r="DD232" s="159">
        <f t="shared" si="9"/>
        <v>150</v>
      </c>
      <c r="DE232" s="130"/>
      <c r="HX232" s="111"/>
      <c r="HY232" s="111"/>
      <c r="HZ232" s="111"/>
      <c r="IA232" s="111"/>
      <c r="IB232" s="111"/>
      <c r="IC232" s="111"/>
      <c r="ID232" s="111"/>
      <c r="IE232" s="111"/>
      <c r="IF232" s="111"/>
      <c r="IG232" s="111"/>
      <c r="IH232" s="111"/>
      <c r="II232" s="111"/>
      <c r="IJ232" s="111"/>
      <c r="IK232" s="111"/>
      <c r="IL232" s="111"/>
      <c r="IM232" s="111"/>
      <c r="IN232" s="111"/>
      <c r="IO232" s="112"/>
      <c r="IP232" s="112"/>
      <c r="IQ232" s="112"/>
      <c r="IR232" s="112"/>
      <c r="IS232" s="112"/>
      <c r="IT232" s="112"/>
      <c r="IU232" s="112"/>
      <c r="IV232" s="112"/>
    </row>
    <row r="233" spans="97:256" s="59" customFormat="1" ht="12" customHeight="1">
      <c r="CS233" s="130"/>
      <c r="CT233" s="130"/>
      <c r="CU233" s="130"/>
      <c r="CV233" s="130"/>
      <c r="CW233" s="130"/>
      <c r="CX233" s="130"/>
      <c r="CY233" s="130"/>
      <c r="CZ233" s="158">
        <f t="shared" si="10"/>
        <v>4850</v>
      </c>
      <c r="DA233" s="152"/>
      <c r="DB233" s="144">
        <f t="shared" si="11"/>
        <v>712.6010776009917</v>
      </c>
      <c r="DC233" s="130"/>
      <c r="DD233" s="159">
        <f aca="true" t="shared" si="12" ref="DD233:DD275">DD232</f>
        <v>150</v>
      </c>
      <c r="DE233" s="130"/>
      <c r="HX233" s="111"/>
      <c r="HY233" s="111"/>
      <c r="HZ233" s="111"/>
      <c r="IA233" s="111"/>
      <c r="IB233" s="111"/>
      <c r="IC233" s="111"/>
      <c r="ID233" s="111"/>
      <c r="IE233" s="111"/>
      <c r="IF233" s="111"/>
      <c r="IG233" s="111"/>
      <c r="IH233" s="111"/>
      <c r="II233" s="111"/>
      <c r="IJ233" s="111"/>
      <c r="IK233" s="111"/>
      <c r="IL233" s="111"/>
      <c r="IM233" s="111"/>
      <c r="IN233" s="111"/>
      <c r="IO233" s="112"/>
      <c r="IP233" s="112"/>
      <c r="IQ233" s="112"/>
      <c r="IR233" s="112"/>
      <c r="IS233" s="112"/>
      <c r="IT233" s="112"/>
      <c r="IU233" s="112"/>
      <c r="IV233" s="112"/>
    </row>
    <row r="234" spans="97:256" s="59" customFormat="1" ht="12" customHeight="1">
      <c r="CS234" s="130"/>
      <c r="CT234" s="130"/>
      <c r="CU234" s="130"/>
      <c r="CV234" s="130"/>
      <c r="CW234" s="130"/>
      <c r="CX234" s="130"/>
      <c r="CY234" s="130"/>
      <c r="CZ234" s="158">
        <f t="shared" si="10"/>
        <v>4875</v>
      </c>
      <c r="DA234" s="152"/>
      <c r="DB234" s="144">
        <f t="shared" si="11"/>
        <v>714.0037787487668</v>
      </c>
      <c r="DC234" s="130"/>
      <c r="DD234" s="159">
        <f t="shared" si="12"/>
        <v>150</v>
      </c>
      <c r="DE234" s="130"/>
      <c r="HX234" s="111"/>
      <c r="HY234" s="111"/>
      <c r="HZ234" s="111"/>
      <c r="IA234" s="111"/>
      <c r="IB234" s="111"/>
      <c r="IC234" s="111"/>
      <c r="ID234" s="111"/>
      <c r="IE234" s="111"/>
      <c r="IF234" s="111"/>
      <c r="IG234" s="111"/>
      <c r="IH234" s="111"/>
      <c r="II234" s="111"/>
      <c r="IJ234" s="111"/>
      <c r="IK234" s="111"/>
      <c r="IL234" s="111"/>
      <c r="IM234" s="111"/>
      <c r="IN234" s="111"/>
      <c r="IO234" s="112"/>
      <c r="IP234" s="112"/>
      <c r="IQ234" s="112"/>
      <c r="IR234" s="112"/>
      <c r="IS234" s="112"/>
      <c r="IT234" s="112"/>
      <c r="IU234" s="112"/>
      <c r="IV234" s="112"/>
    </row>
    <row r="235" spans="97:256" s="59" customFormat="1" ht="12" customHeight="1">
      <c r="CS235" s="130"/>
      <c r="CT235" s="130"/>
      <c r="CU235" s="130"/>
      <c r="CV235" s="130"/>
      <c r="CW235" s="130"/>
      <c r="CX235" s="130"/>
      <c r="CY235" s="130"/>
      <c r="CZ235" s="158">
        <f t="shared" si="10"/>
        <v>4900</v>
      </c>
      <c r="DA235" s="152"/>
      <c r="DB235" s="144">
        <f t="shared" si="11"/>
        <v>715.4019090095894</v>
      </c>
      <c r="DC235" s="130"/>
      <c r="DD235" s="159">
        <f t="shared" si="12"/>
        <v>150</v>
      </c>
      <c r="DE235" s="130"/>
      <c r="HX235" s="111"/>
      <c r="HY235" s="111"/>
      <c r="HZ235" s="111"/>
      <c r="IA235" s="111"/>
      <c r="IB235" s="111"/>
      <c r="IC235" s="111"/>
      <c r="ID235" s="111"/>
      <c r="IE235" s="111"/>
      <c r="IF235" s="111"/>
      <c r="IG235" s="111"/>
      <c r="IH235" s="111"/>
      <c r="II235" s="111"/>
      <c r="IJ235" s="111"/>
      <c r="IK235" s="111"/>
      <c r="IL235" s="111"/>
      <c r="IM235" s="111"/>
      <c r="IN235" s="111"/>
      <c r="IO235" s="112"/>
      <c r="IP235" s="112"/>
      <c r="IQ235" s="112"/>
      <c r="IR235" s="112"/>
      <c r="IS235" s="112"/>
      <c r="IT235" s="112"/>
      <c r="IU235" s="112"/>
      <c r="IV235" s="112"/>
    </row>
    <row r="236" spans="97:256" s="59" customFormat="1" ht="12" customHeight="1">
      <c r="CS236" s="130"/>
      <c r="CT236" s="130"/>
      <c r="CU236" s="130"/>
      <c r="CV236" s="130"/>
      <c r="CW236" s="130"/>
      <c r="CX236" s="130"/>
      <c r="CY236" s="130"/>
      <c r="CZ236" s="158">
        <f aca="true" t="shared" si="13" ref="CZ236:CZ275">CZ235+25</f>
        <v>4925</v>
      </c>
      <c r="DA236" s="152"/>
      <c r="DB236" s="144">
        <f t="shared" si="11"/>
        <v>716.7955068560002</v>
      </c>
      <c r="DC236" s="130"/>
      <c r="DD236" s="159">
        <f t="shared" si="12"/>
        <v>150</v>
      </c>
      <c r="DE236" s="130"/>
      <c r="HX236" s="111"/>
      <c r="HY236" s="111"/>
      <c r="HZ236" s="111"/>
      <c r="IA236" s="111"/>
      <c r="IB236" s="111"/>
      <c r="IC236" s="111"/>
      <c r="ID236" s="111"/>
      <c r="IE236" s="111"/>
      <c r="IF236" s="111"/>
      <c r="IG236" s="111"/>
      <c r="IH236" s="111"/>
      <c r="II236" s="111"/>
      <c r="IJ236" s="111"/>
      <c r="IK236" s="111"/>
      <c r="IL236" s="111"/>
      <c r="IM236" s="111"/>
      <c r="IN236" s="111"/>
      <c r="IO236" s="112"/>
      <c r="IP236" s="112"/>
      <c r="IQ236" s="112"/>
      <c r="IR236" s="112"/>
      <c r="IS236" s="112"/>
      <c r="IT236" s="112"/>
      <c r="IU236" s="112"/>
      <c r="IV236" s="112"/>
    </row>
    <row r="237" spans="97:256" s="59" customFormat="1" ht="12" customHeight="1">
      <c r="CS237" s="130"/>
      <c r="CT237" s="130"/>
      <c r="CU237" s="130"/>
      <c r="CV237" s="130"/>
      <c r="CW237" s="130"/>
      <c r="CX237" s="130"/>
      <c r="CY237" s="130"/>
      <c r="CZ237" s="158">
        <f t="shared" si="13"/>
        <v>4950</v>
      </c>
      <c r="DA237" s="152"/>
      <c r="DB237" s="144">
        <f t="shared" si="11"/>
        <v>718.1846102408057</v>
      </c>
      <c r="DC237" s="130"/>
      <c r="DD237" s="159">
        <f t="shared" si="12"/>
        <v>150</v>
      </c>
      <c r="DE237" s="130"/>
      <c r="HX237" s="111"/>
      <c r="HY237" s="111"/>
      <c r="HZ237" s="111"/>
      <c r="IA237" s="111"/>
      <c r="IB237" s="111"/>
      <c r="IC237" s="111"/>
      <c r="ID237" s="111"/>
      <c r="IE237" s="111"/>
      <c r="IF237" s="111"/>
      <c r="IG237" s="111"/>
      <c r="IH237" s="111"/>
      <c r="II237" s="111"/>
      <c r="IJ237" s="111"/>
      <c r="IK237" s="111"/>
      <c r="IL237" s="111"/>
      <c r="IM237" s="111"/>
      <c r="IN237" s="111"/>
      <c r="IO237" s="112"/>
      <c r="IP237" s="112"/>
      <c r="IQ237" s="112"/>
      <c r="IR237" s="112"/>
      <c r="IS237" s="112"/>
      <c r="IT237" s="112"/>
      <c r="IU237" s="112"/>
      <c r="IV237" s="112"/>
    </row>
    <row r="238" spans="97:256" s="59" customFormat="1" ht="12" customHeight="1">
      <c r="CS238" s="130"/>
      <c r="CT238" s="130"/>
      <c r="CU238" s="130"/>
      <c r="CV238" s="130"/>
      <c r="CW238" s="130"/>
      <c r="CX238" s="130"/>
      <c r="CY238" s="130"/>
      <c r="CZ238" s="158">
        <f t="shared" si="13"/>
        <v>4975</v>
      </c>
      <c r="DA238" s="152"/>
      <c r="DB238" s="144">
        <f t="shared" si="11"/>
        <v>719.5692566067025</v>
      </c>
      <c r="DC238" s="130"/>
      <c r="DD238" s="159">
        <f t="shared" si="12"/>
        <v>150</v>
      </c>
      <c r="DE238" s="130"/>
      <c r="HX238" s="111"/>
      <c r="HY238" s="111"/>
      <c r="HZ238" s="111"/>
      <c r="IA238" s="111"/>
      <c r="IB238" s="111"/>
      <c r="IC238" s="111"/>
      <c r="ID238" s="111"/>
      <c r="IE238" s="111"/>
      <c r="IF238" s="111"/>
      <c r="IG238" s="111"/>
      <c r="IH238" s="111"/>
      <c r="II238" s="111"/>
      <c r="IJ238" s="111"/>
      <c r="IK238" s="111"/>
      <c r="IL238" s="111"/>
      <c r="IM238" s="111"/>
      <c r="IN238" s="111"/>
      <c r="IO238" s="112"/>
      <c r="IP238" s="112"/>
      <c r="IQ238" s="112"/>
      <c r="IR238" s="112"/>
      <c r="IS238" s="112"/>
      <c r="IT238" s="112"/>
      <c r="IU238" s="112"/>
      <c r="IV238" s="112"/>
    </row>
    <row r="239" spans="97:256" s="59" customFormat="1" ht="12" customHeight="1">
      <c r="CS239" s="130"/>
      <c r="CT239" s="130"/>
      <c r="CU239" s="130"/>
      <c r="CV239" s="130"/>
      <c r="CW239" s="130"/>
      <c r="CX239" s="130"/>
      <c r="CY239" s="130"/>
      <c r="CZ239" s="158">
        <f t="shared" si="13"/>
        <v>5000</v>
      </c>
      <c r="DA239" s="152"/>
      <c r="DB239" s="144">
        <f t="shared" si="11"/>
        <v>720.949482895696</v>
      </c>
      <c r="DC239" s="130"/>
      <c r="DD239" s="159">
        <f t="shared" si="12"/>
        <v>150</v>
      </c>
      <c r="DE239" s="130"/>
      <c r="HX239" s="111"/>
      <c r="HY239" s="111"/>
      <c r="HZ239" s="111"/>
      <c r="IA239" s="111"/>
      <c r="IB239" s="111"/>
      <c r="IC239" s="111"/>
      <c r="ID239" s="111"/>
      <c r="IE239" s="111"/>
      <c r="IF239" s="111"/>
      <c r="IG239" s="111"/>
      <c r="IH239" s="111"/>
      <c r="II239" s="111"/>
      <c r="IJ239" s="111"/>
      <c r="IK239" s="111"/>
      <c r="IL239" s="111"/>
      <c r="IM239" s="111"/>
      <c r="IN239" s="111"/>
      <c r="IO239" s="112"/>
      <c r="IP239" s="112"/>
      <c r="IQ239" s="112"/>
      <c r="IR239" s="112"/>
      <c r="IS239" s="112"/>
      <c r="IT239" s="112"/>
      <c r="IU239" s="112"/>
      <c r="IV239" s="112"/>
    </row>
    <row r="240" spans="97:256" s="59" customFormat="1" ht="12" customHeight="1">
      <c r="CS240" s="130"/>
      <c r="CT240" s="130"/>
      <c r="CU240" s="130"/>
      <c r="CV240" s="130"/>
      <c r="CW240" s="130"/>
      <c r="CX240" s="130"/>
      <c r="CY240" s="130"/>
      <c r="CZ240" s="158">
        <f t="shared" si="13"/>
        <v>5025</v>
      </c>
      <c r="DA240" s="152"/>
      <c r="DB240" s="144">
        <f t="shared" si="11"/>
        <v>722.3253255582842</v>
      </c>
      <c r="DC240" s="130"/>
      <c r="DD240" s="159">
        <f t="shared" si="12"/>
        <v>150</v>
      </c>
      <c r="DE240" s="130"/>
      <c r="HX240" s="111"/>
      <c r="HY240" s="111"/>
      <c r="HZ240" s="111"/>
      <c r="IA240" s="111"/>
      <c r="IB240" s="111"/>
      <c r="IC240" s="111"/>
      <c r="ID240" s="111"/>
      <c r="IE240" s="111"/>
      <c r="IF240" s="111"/>
      <c r="IG240" s="111"/>
      <c r="IH240" s="111"/>
      <c r="II240" s="111"/>
      <c r="IJ240" s="111"/>
      <c r="IK240" s="111"/>
      <c r="IL240" s="111"/>
      <c r="IM240" s="111"/>
      <c r="IN240" s="111"/>
      <c r="IO240" s="112"/>
      <c r="IP240" s="112"/>
      <c r="IQ240" s="112"/>
      <c r="IR240" s="112"/>
      <c r="IS240" s="112"/>
      <c r="IT240" s="112"/>
      <c r="IU240" s="112"/>
      <c r="IV240" s="112"/>
    </row>
    <row r="241" spans="97:256" s="59" customFormat="1" ht="12" customHeight="1">
      <c r="CS241" s="130"/>
      <c r="CT241" s="130"/>
      <c r="CU241" s="130"/>
      <c r="CV241" s="130"/>
      <c r="CW241" s="130"/>
      <c r="CX241" s="130"/>
      <c r="CY241" s="130"/>
      <c r="CZ241" s="158">
        <f t="shared" si="13"/>
        <v>5050</v>
      </c>
      <c r="DA241" s="152"/>
      <c r="DB241" s="144">
        <f t="shared" si="11"/>
        <v>723.696820562435</v>
      </c>
      <c r="DC241" s="130"/>
      <c r="DD241" s="159">
        <f t="shared" si="12"/>
        <v>150</v>
      </c>
      <c r="DE241" s="130"/>
      <c r="HX241" s="111"/>
      <c r="HY241" s="111"/>
      <c r="HZ241" s="111"/>
      <c r="IA241" s="111"/>
      <c r="IB241" s="111"/>
      <c r="IC241" s="111"/>
      <c r="ID241" s="111"/>
      <c r="IE241" s="111"/>
      <c r="IF241" s="111"/>
      <c r="IG241" s="111"/>
      <c r="IH241" s="111"/>
      <c r="II241" s="111"/>
      <c r="IJ241" s="111"/>
      <c r="IK241" s="111"/>
      <c r="IL241" s="111"/>
      <c r="IM241" s="111"/>
      <c r="IN241" s="111"/>
      <c r="IO241" s="112"/>
      <c r="IP241" s="112"/>
      <c r="IQ241" s="112"/>
      <c r="IR241" s="112"/>
      <c r="IS241" s="112"/>
      <c r="IT241" s="112"/>
      <c r="IU241" s="112"/>
      <c r="IV241" s="112"/>
    </row>
    <row r="242" spans="97:256" s="59" customFormat="1" ht="12" customHeight="1">
      <c r="CS242" s="130"/>
      <c r="CT242" s="130"/>
      <c r="CU242" s="130"/>
      <c r="CV242" s="130"/>
      <c r="CW242" s="130"/>
      <c r="CX242" s="130"/>
      <c r="CY242" s="130"/>
      <c r="CZ242" s="158">
        <f t="shared" si="13"/>
        <v>5075</v>
      </c>
      <c r="DA242" s="152"/>
      <c r="DB242" s="144">
        <f t="shared" si="11"/>
        <v>725.0640034023496</v>
      </c>
      <c r="DC242" s="130"/>
      <c r="DD242" s="159">
        <f t="shared" si="12"/>
        <v>150</v>
      </c>
      <c r="DE242" s="130"/>
      <c r="HX242" s="111"/>
      <c r="HY242" s="111"/>
      <c r="HZ242" s="111"/>
      <c r="IA242" s="111"/>
      <c r="IB242" s="111"/>
      <c r="IC242" s="111"/>
      <c r="ID242" s="111"/>
      <c r="IE242" s="111"/>
      <c r="IF242" s="111"/>
      <c r="IG242" s="111"/>
      <c r="IH242" s="111"/>
      <c r="II242" s="111"/>
      <c r="IJ242" s="111"/>
      <c r="IK242" s="111"/>
      <c r="IL242" s="111"/>
      <c r="IM242" s="111"/>
      <c r="IN242" s="111"/>
      <c r="IO242" s="112"/>
      <c r="IP242" s="112"/>
      <c r="IQ242" s="112"/>
      <c r="IR242" s="112"/>
      <c r="IS242" s="112"/>
      <c r="IT242" s="112"/>
      <c r="IU242" s="112"/>
      <c r="IV242" s="112"/>
    </row>
    <row r="243" spans="97:256" s="59" customFormat="1" ht="12" customHeight="1">
      <c r="CS243" s="130"/>
      <c r="CT243" s="130"/>
      <c r="CU243" s="130"/>
      <c r="CV243" s="130"/>
      <c r="CW243" s="130"/>
      <c r="CX243" s="130"/>
      <c r="CY243" s="130"/>
      <c r="CZ243" s="158">
        <f t="shared" si="13"/>
        <v>5100</v>
      </c>
      <c r="DA243" s="152"/>
      <c r="DB243" s="144">
        <f t="shared" si="11"/>
        <v>726.426909107033</v>
      </c>
      <c r="DC243" s="130"/>
      <c r="DD243" s="159">
        <f t="shared" si="12"/>
        <v>150</v>
      </c>
      <c r="DE243" s="130"/>
      <c r="HX243" s="111"/>
      <c r="HY243" s="111"/>
      <c r="HZ243" s="111"/>
      <c r="IA243" s="111"/>
      <c r="IB243" s="111"/>
      <c r="IC243" s="111"/>
      <c r="ID243" s="111"/>
      <c r="IE243" s="111"/>
      <c r="IF243" s="111"/>
      <c r="IG243" s="111"/>
      <c r="IH243" s="111"/>
      <c r="II243" s="111"/>
      <c r="IJ243" s="111"/>
      <c r="IK243" s="111"/>
      <c r="IL243" s="111"/>
      <c r="IM243" s="111"/>
      <c r="IN243" s="111"/>
      <c r="IO243" s="112"/>
      <c r="IP243" s="112"/>
      <c r="IQ243" s="112"/>
      <c r="IR243" s="112"/>
      <c r="IS243" s="112"/>
      <c r="IT243" s="112"/>
      <c r="IU243" s="112"/>
      <c r="IV243" s="112"/>
    </row>
    <row r="244" spans="97:256" s="59" customFormat="1" ht="12" customHeight="1">
      <c r="CS244" s="130"/>
      <c r="CT244" s="130"/>
      <c r="CU244" s="130"/>
      <c r="CV244" s="130"/>
      <c r="CW244" s="130"/>
      <c r="CX244" s="130"/>
      <c r="CY244" s="130"/>
      <c r="CZ244" s="158">
        <f t="shared" si="13"/>
        <v>5125</v>
      </c>
      <c r="DA244" s="152"/>
      <c r="DB244" s="144">
        <f t="shared" si="11"/>
        <v>727.7855722486573</v>
      </c>
      <c r="DC244" s="130"/>
      <c r="DD244" s="159">
        <f t="shared" si="12"/>
        <v>150</v>
      </c>
      <c r="DE244" s="130"/>
      <c r="HX244" s="111"/>
      <c r="HY244" s="111"/>
      <c r="HZ244" s="111"/>
      <c r="IA244" s="111"/>
      <c r="IB244" s="111"/>
      <c r="IC244" s="111"/>
      <c r="ID244" s="111"/>
      <c r="IE244" s="111"/>
      <c r="IF244" s="111"/>
      <c r="IG244" s="111"/>
      <c r="IH244" s="111"/>
      <c r="II244" s="111"/>
      <c r="IJ244" s="111"/>
      <c r="IK244" s="111"/>
      <c r="IL244" s="111"/>
      <c r="IM244" s="111"/>
      <c r="IN244" s="111"/>
      <c r="IO244" s="112"/>
      <c r="IP244" s="112"/>
      <c r="IQ244" s="112"/>
      <c r="IR244" s="112"/>
      <c r="IS244" s="112"/>
      <c r="IT244" s="112"/>
      <c r="IU244" s="112"/>
      <c r="IV244" s="112"/>
    </row>
    <row r="245" spans="97:256" s="59" customFormat="1" ht="12" customHeight="1">
      <c r="CS245" s="130"/>
      <c r="CT245" s="130"/>
      <c r="CU245" s="130"/>
      <c r="CV245" s="130"/>
      <c r="CW245" s="130"/>
      <c r="CX245" s="130"/>
      <c r="CY245" s="130"/>
      <c r="CZ245" s="158">
        <f t="shared" si="13"/>
        <v>5150</v>
      </c>
      <c r="DA245" s="152"/>
      <c r="DB245" s="144">
        <f t="shared" si="11"/>
        <v>729.1400269507457</v>
      </c>
      <c r="DC245" s="130"/>
      <c r="DD245" s="159">
        <f t="shared" si="12"/>
        <v>150</v>
      </c>
      <c r="DE245" s="130"/>
      <c r="HX245" s="111"/>
      <c r="HY245" s="111"/>
      <c r="HZ245" s="111"/>
      <c r="IA245" s="111"/>
      <c r="IB245" s="111"/>
      <c r="IC245" s="111"/>
      <c r="ID245" s="111"/>
      <c r="IE245" s="111"/>
      <c r="IF245" s="111"/>
      <c r="IG245" s="111"/>
      <c r="IH245" s="111"/>
      <c r="II245" s="111"/>
      <c r="IJ245" s="111"/>
      <c r="IK245" s="111"/>
      <c r="IL245" s="111"/>
      <c r="IM245" s="111"/>
      <c r="IN245" s="111"/>
      <c r="IO245" s="112"/>
      <c r="IP245" s="112"/>
      <c r="IQ245" s="112"/>
      <c r="IR245" s="112"/>
      <c r="IS245" s="112"/>
      <c r="IT245" s="112"/>
      <c r="IU245" s="112"/>
      <c r="IV245" s="112"/>
    </row>
    <row r="246" spans="97:256" s="59" customFormat="1" ht="12" customHeight="1">
      <c r="CS246" s="130"/>
      <c r="CT246" s="130"/>
      <c r="CU246" s="130"/>
      <c r="CV246" s="130"/>
      <c r="CW246" s="130"/>
      <c r="CX246" s="130"/>
      <c r="CY246" s="130"/>
      <c r="CZ246" s="158">
        <f t="shared" si="13"/>
        <v>5175</v>
      </c>
      <c r="DA246" s="152"/>
      <c r="DB246" s="144">
        <f t="shared" si="11"/>
        <v>730.490306896158</v>
      </c>
      <c r="DC246" s="130"/>
      <c r="DD246" s="159">
        <f t="shared" si="12"/>
        <v>150</v>
      </c>
      <c r="DE246" s="130"/>
      <c r="HX246" s="111"/>
      <c r="HY246" s="111"/>
      <c r="HZ246" s="111"/>
      <c r="IA246" s="111"/>
      <c r="IB246" s="111"/>
      <c r="IC246" s="111"/>
      <c r="ID246" s="111"/>
      <c r="IE246" s="111"/>
      <c r="IF246" s="111"/>
      <c r="IG246" s="111"/>
      <c r="IH246" s="111"/>
      <c r="II246" s="111"/>
      <c r="IJ246" s="111"/>
      <c r="IK246" s="111"/>
      <c r="IL246" s="111"/>
      <c r="IM246" s="111"/>
      <c r="IN246" s="111"/>
      <c r="IO246" s="112"/>
      <c r="IP246" s="112"/>
      <c r="IQ246" s="112"/>
      <c r="IR246" s="112"/>
      <c r="IS246" s="112"/>
      <c r="IT246" s="112"/>
      <c r="IU246" s="112"/>
      <c r="IV246" s="112"/>
    </row>
    <row r="247" spans="97:256" s="59" customFormat="1" ht="12" customHeight="1">
      <c r="CS247" s="130"/>
      <c r="CT247" s="130"/>
      <c r="CU247" s="130"/>
      <c r="CV247" s="130"/>
      <c r="CW247" s="130"/>
      <c r="CX247" s="130"/>
      <c r="CY247" s="130"/>
      <c r="CZ247" s="158">
        <f t="shared" si="13"/>
        <v>5200</v>
      </c>
      <c r="DA247" s="152"/>
      <c r="DB247" s="144">
        <f t="shared" si="11"/>
        <v>731.836445334903</v>
      </c>
      <c r="DC247" s="130"/>
      <c r="DD247" s="159">
        <f t="shared" si="12"/>
        <v>150</v>
      </c>
      <c r="DE247" s="130"/>
      <c r="HX247" s="111"/>
      <c r="HY247" s="111"/>
      <c r="HZ247" s="111"/>
      <c r="IA247" s="111"/>
      <c r="IB247" s="111"/>
      <c r="IC247" s="111"/>
      <c r="ID247" s="111"/>
      <c r="IE247" s="111"/>
      <c r="IF247" s="111"/>
      <c r="IG247" s="111"/>
      <c r="IH247" s="111"/>
      <c r="II247" s="111"/>
      <c r="IJ247" s="111"/>
      <c r="IK247" s="111"/>
      <c r="IL247" s="111"/>
      <c r="IM247" s="111"/>
      <c r="IN247" s="111"/>
      <c r="IO247" s="112"/>
      <c r="IP247" s="112"/>
      <c r="IQ247" s="112"/>
      <c r="IR247" s="112"/>
      <c r="IS247" s="112"/>
      <c r="IT247" s="112"/>
      <c r="IU247" s="112"/>
      <c r="IV247" s="112"/>
    </row>
    <row r="248" spans="97:256" s="59" customFormat="1" ht="12" customHeight="1">
      <c r="CS248" s="130"/>
      <c r="CT248" s="130"/>
      <c r="CU248" s="130"/>
      <c r="CV248" s="130"/>
      <c r="CW248" s="130"/>
      <c r="CX248" s="130"/>
      <c r="CY248" s="130"/>
      <c r="CZ248" s="158">
        <f t="shared" si="13"/>
        <v>5225</v>
      </c>
      <c r="DA248" s="152"/>
      <c r="DB248" s="144">
        <f t="shared" si="11"/>
        <v>733.178475091783</v>
      </c>
      <c r="DC248" s="130"/>
      <c r="DD248" s="159">
        <f t="shared" si="12"/>
        <v>150</v>
      </c>
      <c r="DE248" s="130"/>
      <c r="HX248" s="111"/>
      <c r="HY248" s="111"/>
      <c r="HZ248" s="111"/>
      <c r="IA248" s="111"/>
      <c r="IB248" s="111"/>
      <c r="IC248" s="111"/>
      <c r="ID248" s="111"/>
      <c r="IE248" s="111"/>
      <c r="IF248" s="111"/>
      <c r="IG248" s="111"/>
      <c r="IH248" s="111"/>
      <c r="II248" s="111"/>
      <c r="IJ248" s="111"/>
      <c r="IK248" s="111"/>
      <c r="IL248" s="111"/>
      <c r="IM248" s="111"/>
      <c r="IN248" s="111"/>
      <c r="IO248" s="112"/>
      <c r="IP248" s="112"/>
      <c r="IQ248" s="112"/>
      <c r="IR248" s="112"/>
      <c r="IS248" s="112"/>
      <c r="IT248" s="112"/>
      <c r="IU248" s="112"/>
      <c r="IV248" s="112"/>
    </row>
    <row r="249" spans="97:256" s="59" customFormat="1" ht="12" customHeight="1">
      <c r="CS249" s="130"/>
      <c r="CT249" s="130"/>
      <c r="CU249" s="130"/>
      <c r="CV249" s="130"/>
      <c r="CW249" s="130"/>
      <c r="CX249" s="130"/>
      <c r="CY249" s="130"/>
      <c r="CZ249" s="158">
        <f t="shared" si="13"/>
        <v>5250</v>
      </c>
      <c r="DA249" s="152"/>
      <c r="DB249" s="144">
        <f t="shared" si="11"/>
        <v>734.516428573847</v>
      </c>
      <c r="DC249" s="130"/>
      <c r="DD249" s="159">
        <f t="shared" si="12"/>
        <v>150</v>
      </c>
      <c r="DE249" s="130"/>
      <c r="HX249" s="111"/>
      <c r="HY249" s="111"/>
      <c r="HZ249" s="111"/>
      <c r="IA249" s="111"/>
      <c r="IB249" s="111"/>
      <c r="IC249" s="111"/>
      <c r="ID249" s="111"/>
      <c r="IE249" s="111"/>
      <c r="IF249" s="111"/>
      <c r="IG249" s="111"/>
      <c r="IH249" s="111"/>
      <c r="II249" s="111"/>
      <c r="IJ249" s="111"/>
      <c r="IK249" s="111"/>
      <c r="IL249" s="111"/>
      <c r="IM249" s="111"/>
      <c r="IN249" s="111"/>
      <c r="IO249" s="112"/>
      <c r="IP249" s="112"/>
      <c r="IQ249" s="112"/>
      <c r="IR249" s="112"/>
      <c r="IS249" s="112"/>
      <c r="IT249" s="112"/>
      <c r="IU249" s="112"/>
      <c r="IV249" s="112"/>
    </row>
    <row r="250" spans="97:256" s="59" customFormat="1" ht="12" customHeight="1">
      <c r="CS250" s="130"/>
      <c r="CT250" s="130"/>
      <c r="CU250" s="130"/>
      <c r="CV250" s="130"/>
      <c r="CW250" s="130"/>
      <c r="CX250" s="130"/>
      <c r="CY250" s="130"/>
      <c r="CZ250" s="158">
        <f t="shared" si="13"/>
        <v>5275</v>
      </c>
      <c r="DA250" s="152"/>
      <c r="DB250" s="144">
        <f t="shared" si="11"/>
        <v>735.8503377776931</v>
      </c>
      <c r="DC250" s="130"/>
      <c r="DD250" s="159">
        <f t="shared" si="12"/>
        <v>150</v>
      </c>
      <c r="DE250" s="130"/>
      <c r="HX250" s="111"/>
      <c r="HY250" s="111"/>
      <c r="HZ250" s="111"/>
      <c r="IA250" s="111"/>
      <c r="IB250" s="111"/>
      <c r="IC250" s="111"/>
      <c r="ID250" s="111"/>
      <c r="IE250" s="111"/>
      <c r="IF250" s="111"/>
      <c r="IG250" s="111"/>
      <c r="IH250" s="111"/>
      <c r="II250" s="111"/>
      <c r="IJ250" s="111"/>
      <c r="IK250" s="111"/>
      <c r="IL250" s="111"/>
      <c r="IM250" s="111"/>
      <c r="IN250" s="111"/>
      <c r="IO250" s="112"/>
      <c r="IP250" s="112"/>
      <c r="IQ250" s="112"/>
      <c r="IR250" s="112"/>
      <c r="IS250" s="112"/>
      <c r="IT250" s="112"/>
      <c r="IU250" s="112"/>
      <c r="IV250" s="112"/>
    </row>
    <row r="251" spans="97:256" s="59" customFormat="1" ht="12" customHeight="1">
      <c r="CS251" s="130"/>
      <c r="CT251" s="130"/>
      <c r="CU251" s="130"/>
      <c r="CV251" s="130"/>
      <c r="CW251" s="130"/>
      <c r="CX251" s="130"/>
      <c r="CY251" s="130"/>
      <c r="CZ251" s="158">
        <f t="shared" si="13"/>
        <v>5300</v>
      </c>
      <c r="DA251" s="152"/>
      <c r="DB251" s="144">
        <f t="shared" si="11"/>
        <v>737.1802342966153</v>
      </c>
      <c r="DC251" s="130"/>
      <c r="DD251" s="159">
        <f t="shared" si="12"/>
        <v>150</v>
      </c>
      <c r="DE251" s="130"/>
      <c r="HX251" s="111"/>
      <c r="HY251" s="111"/>
      <c r="HZ251" s="111"/>
      <c r="IA251" s="111"/>
      <c r="IB251" s="111"/>
      <c r="IC251" s="111"/>
      <c r="ID251" s="111"/>
      <c r="IE251" s="111"/>
      <c r="IF251" s="111"/>
      <c r="IG251" s="111"/>
      <c r="IH251" s="111"/>
      <c r="II251" s="111"/>
      <c r="IJ251" s="111"/>
      <c r="IK251" s="111"/>
      <c r="IL251" s="111"/>
      <c r="IM251" s="111"/>
      <c r="IN251" s="111"/>
      <c r="IO251" s="112"/>
      <c r="IP251" s="112"/>
      <c r="IQ251" s="112"/>
      <c r="IR251" s="112"/>
      <c r="IS251" s="112"/>
      <c r="IT251" s="112"/>
      <c r="IU251" s="112"/>
      <c r="IV251" s="112"/>
    </row>
    <row r="252" spans="97:256" s="59" customFormat="1" ht="12" customHeight="1">
      <c r="CS252" s="130"/>
      <c r="CT252" s="130"/>
      <c r="CU252" s="130"/>
      <c r="CV252" s="130"/>
      <c r="CW252" s="130"/>
      <c r="CX252" s="130"/>
      <c r="CY252" s="130"/>
      <c r="CZ252" s="158">
        <f t="shared" si="13"/>
        <v>5325</v>
      </c>
      <c r="DA252" s="152"/>
      <c r="DB252" s="144">
        <f t="shared" si="11"/>
        <v>738.5061493275654</v>
      </c>
      <c r="DC252" s="130"/>
      <c r="DD252" s="159">
        <f t="shared" si="12"/>
        <v>150</v>
      </c>
      <c r="DE252" s="130"/>
      <c r="HX252" s="111"/>
      <c r="HY252" s="111"/>
      <c r="HZ252" s="111"/>
      <c r="IA252" s="111"/>
      <c r="IB252" s="111"/>
      <c r="IC252" s="111"/>
      <c r="ID252" s="111"/>
      <c r="IE252" s="111"/>
      <c r="IF252" s="111"/>
      <c r="IG252" s="111"/>
      <c r="IH252" s="111"/>
      <c r="II252" s="111"/>
      <c r="IJ252" s="111"/>
      <c r="IK252" s="111"/>
      <c r="IL252" s="111"/>
      <c r="IM252" s="111"/>
      <c r="IN252" s="111"/>
      <c r="IO252" s="112"/>
      <c r="IP252" s="112"/>
      <c r="IQ252" s="112"/>
      <c r="IR252" s="112"/>
      <c r="IS252" s="112"/>
      <c r="IT252" s="112"/>
      <c r="IU252" s="112"/>
      <c r="IV252" s="112"/>
    </row>
    <row r="253" spans="97:256" s="59" customFormat="1" ht="12" customHeight="1">
      <c r="CS253" s="130"/>
      <c r="CT253" s="130"/>
      <c r="CU253" s="130"/>
      <c r="CV253" s="130"/>
      <c r="CW253" s="130"/>
      <c r="CX253" s="130"/>
      <c r="CY253" s="130"/>
      <c r="CZ253" s="158">
        <f t="shared" si="13"/>
        <v>5350</v>
      </c>
      <c r="DA253" s="152"/>
      <c r="DB253" s="144">
        <f t="shared" si="11"/>
        <v>739.8281136779945</v>
      </c>
      <c r="DC253" s="130"/>
      <c r="DD253" s="159">
        <f t="shared" si="12"/>
        <v>150</v>
      </c>
      <c r="DE253" s="130"/>
      <c r="HX253" s="111"/>
      <c r="HY253" s="111"/>
      <c r="HZ253" s="111"/>
      <c r="IA253" s="111"/>
      <c r="IB253" s="111"/>
      <c r="IC253" s="111"/>
      <c r="ID253" s="111"/>
      <c r="IE253" s="111"/>
      <c r="IF253" s="111"/>
      <c r="IG253" s="111"/>
      <c r="IH253" s="111"/>
      <c r="II253" s="111"/>
      <c r="IJ253" s="111"/>
      <c r="IK253" s="111"/>
      <c r="IL253" s="111"/>
      <c r="IM253" s="111"/>
      <c r="IN253" s="111"/>
      <c r="IO253" s="112"/>
      <c r="IP253" s="112"/>
      <c r="IQ253" s="112"/>
      <c r="IR253" s="112"/>
      <c r="IS253" s="112"/>
      <c r="IT253" s="112"/>
      <c r="IU253" s="112"/>
      <c r="IV253" s="112"/>
    </row>
    <row r="254" spans="97:256" s="59" customFormat="1" ht="12" customHeight="1">
      <c r="CS254" s="130"/>
      <c r="CT254" s="130"/>
      <c r="CU254" s="130"/>
      <c r="CV254" s="130"/>
      <c r="CW254" s="130"/>
      <c r="CX254" s="130"/>
      <c r="CY254" s="130"/>
      <c r="CZ254" s="158">
        <f t="shared" si="13"/>
        <v>5375</v>
      </c>
      <c r="DA254" s="152"/>
      <c r="DB254" s="144">
        <f t="shared" si="11"/>
        <v>741.1461577725238</v>
      </c>
      <c r="DC254" s="130"/>
      <c r="DD254" s="159">
        <f t="shared" si="12"/>
        <v>150</v>
      </c>
      <c r="DE254" s="130"/>
      <c r="HX254" s="111"/>
      <c r="HY254" s="111"/>
      <c r="HZ254" s="111"/>
      <c r="IA254" s="111"/>
      <c r="IB254" s="111"/>
      <c r="IC254" s="111"/>
      <c r="ID254" s="111"/>
      <c r="IE254" s="111"/>
      <c r="IF254" s="111"/>
      <c r="IG254" s="111"/>
      <c r="IH254" s="111"/>
      <c r="II254" s="111"/>
      <c r="IJ254" s="111"/>
      <c r="IK254" s="111"/>
      <c r="IL254" s="111"/>
      <c r="IM254" s="111"/>
      <c r="IN254" s="111"/>
      <c r="IO254" s="112"/>
      <c r="IP254" s="112"/>
      <c r="IQ254" s="112"/>
      <c r="IR254" s="112"/>
      <c r="IS254" s="112"/>
      <c r="IT254" s="112"/>
      <c r="IU254" s="112"/>
      <c r="IV254" s="112"/>
    </row>
    <row r="255" spans="97:256" s="59" customFormat="1" ht="12" customHeight="1">
      <c r="CS255" s="130"/>
      <c r="CT255" s="130"/>
      <c r="CU255" s="130"/>
      <c r="CV255" s="130"/>
      <c r="CW255" s="130"/>
      <c r="CX255" s="130"/>
      <c r="CY255" s="130"/>
      <c r="CZ255" s="158">
        <f t="shared" si="13"/>
        <v>5400</v>
      </c>
      <c r="DA255" s="152"/>
      <c r="DB255" s="144">
        <f t="shared" si="11"/>
        <v>742.4603116594768</v>
      </c>
      <c r="DC255" s="130"/>
      <c r="DD255" s="159">
        <f t="shared" si="12"/>
        <v>150</v>
      </c>
      <c r="DE255" s="130"/>
      <c r="HX255" s="111"/>
      <c r="HY255" s="111"/>
      <c r="HZ255" s="111"/>
      <c r="IA255" s="111"/>
      <c r="IB255" s="111"/>
      <c r="IC255" s="111"/>
      <c r="ID255" s="111"/>
      <c r="IE255" s="111"/>
      <c r="IF255" s="111"/>
      <c r="IG255" s="111"/>
      <c r="IH255" s="111"/>
      <c r="II255" s="111"/>
      <c r="IJ255" s="111"/>
      <c r="IK255" s="111"/>
      <c r="IL255" s="111"/>
      <c r="IM255" s="111"/>
      <c r="IN255" s="111"/>
      <c r="IO255" s="112"/>
      <c r="IP255" s="112"/>
      <c r="IQ255" s="112"/>
      <c r="IR255" s="112"/>
      <c r="IS255" s="112"/>
      <c r="IT255" s="112"/>
      <c r="IU255" s="112"/>
      <c r="IV255" s="112"/>
    </row>
    <row r="256" spans="97:256" s="59" customFormat="1" ht="12" customHeight="1">
      <c r="CS256" s="130"/>
      <c r="CT256" s="130"/>
      <c r="CU256" s="130"/>
      <c r="CV256" s="130"/>
      <c r="CW256" s="130"/>
      <c r="CX256" s="130"/>
      <c r="CY256" s="130"/>
      <c r="CZ256" s="158">
        <f t="shared" si="13"/>
        <v>5425</v>
      </c>
      <c r="DA256" s="152"/>
      <c r="DB256" s="144">
        <f t="shared" si="11"/>
        <v>743.7706050172685</v>
      </c>
      <c r="DC256" s="130"/>
      <c r="DD256" s="159">
        <f t="shared" si="12"/>
        <v>150</v>
      </c>
      <c r="DE256" s="130"/>
      <c r="HX256" s="111"/>
      <c r="HY256" s="111"/>
      <c r="HZ256" s="111"/>
      <c r="IA256" s="111"/>
      <c r="IB256" s="111"/>
      <c r="IC256" s="111"/>
      <c r="ID256" s="111"/>
      <c r="IE256" s="111"/>
      <c r="IF256" s="111"/>
      <c r="IG256" s="111"/>
      <c r="IH256" s="111"/>
      <c r="II256" s="111"/>
      <c r="IJ256" s="111"/>
      <c r="IK256" s="111"/>
      <c r="IL256" s="111"/>
      <c r="IM256" s="111"/>
      <c r="IN256" s="111"/>
      <c r="IO256" s="112"/>
      <c r="IP256" s="112"/>
      <c r="IQ256" s="112"/>
      <c r="IR256" s="112"/>
      <c r="IS256" s="112"/>
      <c r="IT256" s="112"/>
      <c r="IU256" s="112"/>
      <c r="IV256" s="112"/>
    </row>
    <row r="257" spans="97:256" s="59" customFormat="1" ht="12" customHeight="1">
      <c r="CS257" s="130"/>
      <c r="CT257" s="130"/>
      <c r="CU257" s="130"/>
      <c r="CV257" s="130"/>
      <c r="CW257" s="130"/>
      <c r="CX257" s="130"/>
      <c r="CY257" s="130"/>
      <c r="CZ257" s="158">
        <f t="shared" si="13"/>
        <v>5450</v>
      </c>
      <c r="DA257" s="152"/>
      <c r="DB257" s="144">
        <f t="shared" si="11"/>
        <v>745.0770671606647</v>
      </c>
      <c r="DC257" s="130"/>
      <c r="DD257" s="159">
        <f t="shared" si="12"/>
        <v>150</v>
      </c>
      <c r="DE257" s="130"/>
      <c r="HX257" s="111"/>
      <c r="HY257" s="111"/>
      <c r="HZ257" s="111"/>
      <c r="IA257" s="111"/>
      <c r="IB257" s="111"/>
      <c r="IC257" s="111"/>
      <c r="ID257" s="111"/>
      <c r="IE257" s="111"/>
      <c r="IF257" s="111"/>
      <c r="IG257" s="111"/>
      <c r="IH257" s="111"/>
      <c r="II257" s="111"/>
      <c r="IJ257" s="111"/>
      <c r="IK257" s="111"/>
      <c r="IL257" s="111"/>
      <c r="IM257" s="111"/>
      <c r="IN257" s="111"/>
      <c r="IO257" s="112"/>
      <c r="IP257" s="112"/>
      <c r="IQ257" s="112"/>
      <c r="IR257" s="112"/>
      <c r="IS257" s="112"/>
      <c r="IT257" s="112"/>
      <c r="IU257" s="112"/>
      <c r="IV257" s="112"/>
    </row>
    <row r="258" spans="97:256" s="59" customFormat="1" ht="12" customHeight="1">
      <c r="CS258" s="130"/>
      <c r="CT258" s="130"/>
      <c r="CU258" s="130"/>
      <c r="CV258" s="130"/>
      <c r="CW258" s="130"/>
      <c r="CX258" s="130"/>
      <c r="CY258" s="130"/>
      <c r="CZ258" s="158">
        <f t="shared" si="13"/>
        <v>5475</v>
      </c>
      <c r="DA258" s="152"/>
      <c r="DB258" s="144">
        <f t="shared" si="11"/>
        <v>746.3797270468913</v>
      </c>
      <c r="DC258" s="130"/>
      <c r="DD258" s="159">
        <f t="shared" si="12"/>
        <v>150</v>
      </c>
      <c r="DE258" s="130"/>
      <c r="HX258" s="111"/>
      <c r="HY258" s="111"/>
      <c r="HZ258" s="111"/>
      <c r="IA258" s="111"/>
      <c r="IB258" s="111"/>
      <c r="IC258" s="111"/>
      <c r="ID258" s="111"/>
      <c r="IE258" s="111"/>
      <c r="IF258" s="111"/>
      <c r="IG258" s="111"/>
      <c r="IH258" s="111"/>
      <c r="II258" s="111"/>
      <c r="IJ258" s="111"/>
      <c r="IK258" s="111"/>
      <c r="IL258" s="111"/>
      <c r="IM258" s="111"/>
      <c r="IN258" s="111"/>
      <c r="IO258" s="112"/>
      <c r="IP258" s="112"/>
      <c r="IQ258" s="112"/>
      <c r="IR258" s="112"/>
      <c r="IS258" s="112"/>
      <c r="IT258" s="112"/>
      <c r="IU258" s="112"/>
      <c r="IV258" s="112"/>
    </row>
    <row r="259" spans="97:256" s="59" customFormat="1" ht="12" customHeight="1">
      <c r="CS259" s="130"/>
      <c r="CT259" s="130"/>
      <c r="CU259" s="130"/>
      <c r="CV259" s="130"/>
      <c r="CW259" s="130"/>
      <c r="CX259" s="130"/>
      <c r="CY259" s="130"/>
      <c r="CZ259" s="158">
        <f t="shared" si="13"/>
        <v>5500</v>
      </c>
      <c r="DA259" s="152"/>
      <c r="DB259" s="144">
        <f t="shared" si="11"/>
        <v>747.6786132816311</v>
      </c>
      <c r="DC259" s="130"/>
      <c r="DD259" s="159">
        <f t="shared" si="12"/>
        <v>150</v>
      </c>
      <c r="DE259" s="130"/>
      <c r="HX259" s="111"/>
      <c r="HY259" s="111"/>
      <c r="HZ259" s="111"/>
      <c r="IA259" s="111"/>
      <c r="IB259" s="111"/>
      <c r="IC259" s="111"/>
      <c r="ID259" s="111"/>
      <c r="IE259" s="111"/>
      <c r="IF259" s="111"/>
      <c r="IG259" s="111"/>
      <c r="IH259" s="111"/>
      <c r="II259" s="111"/>
      <c r="IJ259" s="111"/>
      <c r="IK259" s="111"/>
      <c r="IL259" s="111"/>
      <c r="IM259" s="111"/>
      <c r="IN259" s="111"/>
      <c r="IO259" s="112"/>
      <c r="IP259" s="112"/>
      <c r="IQ259" s="112"/>
      <c r="IR259" s="112"/>
      <c r="IS259" s="112"/>
      <c r="IT259" s="112"/>
      <c r="IU259" s="112"/>
      <c r="IV259" s="112"/>
    </row>
    <row r="260" spans="97:256" s="59" customFormat="1" ht="12" customHeight="1">
      <c r="CS260" s="130"/>
      <c r="CT260" s="130"/>
      <c r="CU260" s="130"/>
      <c r="CV260" s="130"/>
      <c r="CW260" s="130"/>
      <c r="CX260" s="130"/>
      <c r="CY260" s="130"/>
      <c r="CZ260" s="158">
        <f t="shared" si="13"/>
        <v>5525</v>
      </c>
      <c r="DA260" s="152"/>
      <c r="DB260" s="144">
        <f t="shared" si="11"/>
        <v>748.9737541248791</v>
      </c>
      <c r="DC260" s="130"/>
      <c r="DD260" s="159">
        <f t="shared" si="12"/>
        <v>150</v>
      </c>
      <c r="DE260" s="130"/>
      <c r="HX260" s="111"/>
      <c r="HY260" s="111"/>
      <c r="HZ260" s="111"/>
      <c r="IA260" s="111"/>
      <c r="IB260" s="111"/>
      <c r="IC260" s="111"/>
      <c r="ID260" s="111"/>
      <c r="IE260" s="111"/>
      <c r="IF260" s="111"/>
      <c r="IG260" s="111"/>
      <c r="IH260" s="111"/>
      <c r="II260" s="111"/>
      <c r="IJ260" s="111"/>
      <c r="IK260" s="111"/>
      <c r="IL260" s="111"/>
      <c r="IM260" s="111"/>
      <c r="IN260" s="111"/>
      <c r="IO260" s="112"/>
      <c r="IP260" s="112"/>
      <c r="IQ260" s="112"/>
      <c r="IR260" s="112"/>
      <c r="IS260" s="112"/>
      <c r="IT260" s="112"/>
      <c r="IU260" s="112"/>
      <c r="IV260" s="112"/>
    </row>
    <row r="261" spans="97:256" s="59" customFormat="1" ht="12" customHeight="1">
      <c r="CS261" s="130"/>
      <c r="CT261" s="130"/>
      <c r="CU261" s="130"/>
      <c r="CV261" s="130"/>
      <c r="CW261" s="130"/>
      <c r="CX261" s="130"/>
      <c r="CY261" s="130"/>
      <c r="CZ261" s="158">
        <f t="shared" si="13"/>
        <v>5550</v>
      </c>
      <c r="DA261" s="152"/>
      <c r="DB261" s="144">
        <f t="shared" si="11"/>
        <v>750.265177496682</v>
      </c>
      <c r="DC261" s="130"/>
      <c r="DD261" s="159">
        <f t="shared" si="12"/>
        <v>150</v>
      </c>
      <c r="DE261" s="130"/>
      <c r="HX261" s="111"/>
      <c r="HY261" s="111"/>
      <c r="HZ261" s="111"/>
      <c r="IA261" s="111"/>
      <c r="IB261" s="111"/>
      <c r="IC261" s="111"/>
      <c r="ID261" s="111"/>
      <c r="IE261" s="111"/>
      <c r="IF261" s="111"/>
      <c r="IG261" s="111"/>
      <c r="IH261" s="111"/>
      <c r="II261" s="111"/>
      <c r="IJ261" s="111"/>
      <c r="IK261" s="111"/>
      <c r="IL261" s="111"/>
      <c r="IM261" s="111"/>
      <c r="IN261" s="111"/>
      <c r="IO261" s="112"/>
      <c r="IP261" s="112"/>
      <c r="IQ261" s="112"/>
      <c r="IR261" s="112"/>
      <c r="IS261" s="112"/>
      <c r="IT261" s="112"/>
      <c r="IU261" s="112"/>
      <c r="IV261" s="112"/>
    </row>
    <row r="262" spans="97:256" s="59" customFormat="1" ht="12" customHeight="1">
      <c r="CS262" s="130"/>
      <c r="CT262" s="130"/>
      <c r="CU262" s="130"/>
      <c r="CV262" s="130"/>
      <c r="CW262" s="130"/>
      <c r="CX262" s="130"/>
      <c r="CY262" s="130"/>
      <c r="CZ262" s="158">
        <f t="shared" si="13"/>
        <v>5575</v>
      </c>
      <c r="DA262" s="152"/>
      <c r="DB262" s="144">
        <f t="shared" si="11"/>
        <v>751.5529109827532</v>
      </c>
      <c r="DC262" s="130"/>
      <c r="DD262" s="159">
        <f t="shared" si="12"/>
        <v>150</v>
      </c>
      <c r="DE262" s="130"/>
      <c r="HX262" s="111"/>
      <c r="HY262" s="111"/>
      <c r="HZ262" s="111"/>
      <c r="IA262" s="111"/>
      <c r="IB262" s="111"/>
      <c r="IC262" s="111"/>
      <c r="ID262" s="111"/>
      <c r="IE262" s="111"/>
      <c r="IF262" s="111"/>
      <c r="IG262" s="111"/>
      <c r="IH262" s="111"/>
      <c r="II262" s="111"/>
      <c r="IJ262" s="111"/>
      <c r="IK262" s="111"/>
      <c r="IL262" s="111"/>
      <c r="IM262" s="111"/>
      <c r="IN262" s="111"/>
      <c r="IO262" s="112"/>
      <c r="IP262" s="112"/>
      <c r="IQ262" s="112"/>
      <c r="IR262" s="112"/>
      <c r="IS262" s="112"/>
      <c r="IT262" s="112"/>
      <c r="IU262" s="112"/>
      <c r="IV262" s="112"/>
    </row>
    <row r="263" spans="97:256" s="59" customFormat="1" ht="12" customHeight="1">
      <c r="CS263" s="130"/>
      <c r="CT263" s="130"/>
      <c r="CU263" s="130"/>
      <c r="CV263" s="130"/>
      <c r="CW263" s="130"/>
      <c r="CX263" s="130"/>
      <c r="CY263" s="130"/>
      <c r="CZ263" s="158">
        <f t="shared" si="13"/>
        <v>5600</v>
      </c>
      <c r="DA263" s="152"/>
      <c r="DB263" s="144">
        <f t="shared" si="11"/>
        <v>752.8369818399733</v>
      </c>
      <c r="DC263" s="130"/>
      <c r="DD263" s="159">
        <f t="shared" si="12"/>
        <v>150</v>
      </c>
      <c r="DE263" s="130"/>
      <c r="HX263" s="111"/>
      <c r="HY263" s="111"/>
      <c r="HZ263" s="111"/>
      <c r="IA263" s="111"/>
      <c r="IB263" s="111"/>
      <c r="IC263" s="111"/>
      <c r="ID263" s="111"/>
      <c r="IE263" s="111"/>
      <c r="IF263" s="111"/>
      <c r="IG263" s="111"/>
      <c r="IH263" s="111"/>
      <c r="II263" s="111"/>
      <c r="IJ263" s="111"/>
      <c r="IK263" s="111"/>
      <c r="IL263" s="111"/>
      <c r="IM263" s="111"/>
      <c r="IN263" s="111"/>
      <c r="IO263" s="112"/>
      <c r="IP263" s="112"/>
      <c r="IQ263" s="112"/>
      <c r="IR263" s="112"/>
      <c r="IS263" s="112"/>
      <c r="IT263" s="112"/>
      <c r="IU263" s="112"/>
      <c r="IV263" s="112"/>
    </row>
    <row r="264" spans="97:256" s="59" customFormat="1" ht="12" customHeight="1">
      <c r="CS264" s="130"/>
      <c r="CT264" s="130"/>
      <c r="CU264" s="130"/>
      <c r="CV264" s="130"/>
      <c r="CW264" s="130"/>
      <c r="CX264" s="130"/>
      <c r="CY264" s="130"/>
      <c r="CZ264" s="158">
        <f t="shared" si="13"/>
        <v>5625</v>
      </c>
      <c r="DA264" s="152"/>
      <c r="DB264" s="144">
        <f t="shared" si="11"/>
        <v>754.1174170017684</v>
      </c>
      <c r="DC264" s="130"/>
      <c r="DD264" s="159">
        <f t="shared" si="12"/>
        <v>150</v>
      </c>
      <c r="DE264" s="130"/>
      <c r="HX264" s="111"/>
      <c r="HY264" s="111"/>
      <c r="HZ264" s="111"/>
      <c r="IA264" s="111"/>
      <c r="IB264" s="111"/>
      <c r="IC264" s="111"/>
      <c r="ID264" s="111"/>
      <c r="IE264" s="111"/>
      <c r="IF264" s="111"/>
      <c r="IG264" s="111"/>
      <c r="IH264" s="111"/>
      <c r="II264" s="111"/>
      <c r="IJ264" s="111"/>
      <c r="IK264" s="111"/>
      <c r="IL264" s="111"/>
      <c r="IM264" s="111"/>
      <c r="IN264" s="111"/>
      <c r="IO264" s="112"/>
      <c r="IP264" s="112"/>
      <c r="IQ264" s="112"/>
      <c r="IR264" s="112"/>
      <c r="IS264" s="112"/>
      <c r="IT264" s="112"/>
      <c r="IU264" s="112"/>
      <c r="IV264" s="112"/>
    </row>
    <row r="265" spans="97:256" s="59" customFormat="1" ht="12" customHeight="1">
      <c r="CS265" s="130"/>
      <c r="CT265" s="130"/>
      <c r="CU265" s="130"/>
      <c r="CV265" s="130"/>
      <c r="CW265" s="130"/>
      <c r="CX265" s="130"/>
      <c r="CY265" s="130"/>
      <c r="CZ265" s="158">
        <f t="shared" si="13"/>
        <v>5650</v>
      </c>
      <c r="DA265" s="152"/>
      <c r="DB265" s="144">
        <f t="shared" si="11"/>
        <v>755.3942430833887</v>
      </c>
      <c r="DC265" s="130"/>
      <c r="DD265" s="159">
        <f t="shared" si="12"/>
        <v>150</v>
      </c>
      <c r="DE265" s="130"/>
      <c r="HX265" s="111"/>
      <c r="HY265" s="111"/>
      <c r="HZ265" s="111"/>
      <c r="IA265" s="111"/>
      <c r="IB265" s="111"/>
      <c r="IC265" s="111"/>
      <c r="ID265" s="111"/>
      <c r="IE265" s="111"/>
      <c r="IF265" s="111"/>
      <c r="IG265" s="111"/>
      <c r="IH265" s="111"/>
      <c r="II265" s="111"/>
      <c r="IJ265" s="111"/>
      <c r="IK265" s="111"/>
      <c r="IL265" s="111"/>
      <c r="IM265" s="111"/>
      <c r="IN265" s="111"/>
      <c r="IO265" s="112"/>
      <c r="IP265" s="112"/>
      <c r="IQ265" s="112"/>
      <c r="IR265" s="112"/>
      <c r="IS265" s="112"/>
      <c r="IT265" s="112"/>
      <c r="IU265" s="112"/>
      <c r="IV265" s="112"/>
    </row>
    <row r="266" spans="97:256" s="59" customFormat="1" ht="12" customHeight="1">
      <c r="CS266" s="130"/>
      <c r="CT266" s="130"/>
      <c r="CU266" s="130"/>
      <c r="CV266" s="130"/>
      <c r="CW266" s="130"/>
      <c r="CX266" s="130"/>
      <c r="CY266" s="130"/>
      <c r="CZ266" s="158">
        <f t="shared" si="13"/>
        <v>5675</v>
      </c>
      <c r="DA266" s="152"/>
      <c r="DB266" s="144">
        <f t="shared" si="11"/>
        <v>756.6674863870662</v>
      </c>
      <c r="DC266" s="130"/>
      <c r="DD266" s="159">
        <f t="shared" si="12"/>
        <v>150</v>
      </c>
      <c r="DE266" s="130"/>
      <c r="HX266" s="111"/>
      <c r="HY266" s="111"/>
      <c r="HZ266" s="111"/>
      <c r="IA266" s="111"/>
      <c r="IB266" s="111"/>
      <c r="IC266" s="111"/>
      <c r="ID266" s="111"/>
      <c r="IE266" s="111"/>
      <c r="IF266" s="111"/>
      <c r="IG266" s="111"/>
      <c r="IH266" s="111"/>
      <c r="II266" s="111"/>
      <c r="IJ266" s="111"/>
      <c r="IK266" s="111"/>
      <c r="IL266" s="111"/>
      <c r="IM266" s="111"/>
      <c r="IN266" s="111"/>
      <c r="IO266" s="112"/>
      <c r="IP266" s="112"/>
      <c r="IQ266" s="112"/>
      <c r="IR266" s="112"/>
      <c r="IS266" s="112"/>
      <c r="IT266" s="112"/>
      <c r="IU266" s="112"/>
      <c r="IV266" s="112"/>
    </row>
    <row r="267" spans="97:256" s="59" customFormat="1" ht="12" customHeight="1">
      <c r="CS267" s="130"/>
      <c r="CT267" s="130"/>
      <c r="CU267" s="130"/>
      <c r="CV267" s="130"/>
      <c r="CW267" s="130"/>
      <c r="CX267" s="130"/>
      <c r="CY267" s="130"/>
      <c r="CZ267" s="158">
        <f t="shared" si="13"/>
        <v>5700</v>
      </c>
      <c r="DA267" s="152"/>
      <c r="DB267" s="144">
        <f t="shared" si="11"/>
        <v>757.9371729070751</v>
      </c>
      <c r="DC267" s="130"/>
      <c r="DD267" s="159">
        <f t="shared" si="12"/>
        <v>150</v>
      </c>
      <c r="DE267" s="130"/>
      <c r="HX267" s="111"/>
      <c r="HY267" s="111"/>
      <c r="HZ267" s="111"/>
      <c r="IA267" s="111"/>
      <c r="IB267" s="111"/>
      <c r="IC267" s="111"/>
      <c r="ID267" s="111"/>
      <c r="IE267" s="111"/>
      <c r="IF267" s="111"/>
      <c r="IG267" s="111"/>
      <c r="IH267" s="111"/>
      <c r="II267" s="111"/>
      <c r="IJ267" s="111"/>
      <c r="IK267" s="111"/>
      <c r="IL267" s="111"/>
      <c r="IM267" s="111"/>
      <c r="IN267" s="111"/>
      <c r="IO267" s="112"/>
      <c r="IP267" s="112"/>
      <c r="IQ267" s="112"/>
      <c r="IR267" s="112"/>
      <c r="IS267" s="112"/>
      <c r="IT267" s="112"/>
      <c r="IU267" s="112"/>
      <c r="IV267" s="112"/>
    </row>
    <row r="268" spans="97:256" s="59" customFormat="1" ht="12" customHeight="1">
      <c r="CS268" s="130"/>
      <c r="CT268" s="130"/>
      <c r="CU268" s="130"/>
      <c r="CV268" s="130"/>
      <c r="CW268" s="130"/>
      <c r="CX268" s="130"/>
      <c r="CY268" s="130"/>
      <c r="CZ268" s="158">
        <f t="shared" si="13"/>
        <v>5725</v>
      </c>
      <c r="DA268" s="152"/>
      <c r="DB268" s="144">
        <f t="shared" si="11"/>
        <v>759.203328334681</v>
      </c>
      <c r="DC268" s="130"/>
      <c r="DD268" s="159">
        <f t="shared" si="12"/>
        <v>150</v>
      </c>
      <c r="DE268" s="130"/>
      <c r="HX268" s="111"/>
      <c r="HY268" s="111"/>
      <c r="HZ268" s="111"/>
      <c r="IA268" s="111"/>
      <c r="IB268" s="111"/>
      <c r="IC268" s="111"/>
      <c r="ID268" s="111"/>
      <c r="IE268" s="111"/>
      <c r="IF268" s="111"/>
      <c r="IG268" s="111"/>
      <c r="IH268" s="111"/>
      <c r="II268" s="111"/>
      <c r="IJ268" s="111"/>
      <c r="IK268" s="111"/>
      <c r="IL268" s="111"/>
      <c r="IM268" s="111"/>
      <c r="IN268" s="111"/>
      <c r="IO268" s="112"/>
      <c r="IP268" s="112"/>
      <c r="IQ268" s="112"/>
      <c r="IR268" s="112"/>
      <c r="IS268" s="112"/>
      <c r="IT268" s="112"/>
      <c r="IU268" s="112"/>
      <c r="IV268" s="112"/>
    </row>
    <row r="269" spans="97:256" s="59" customFormat="1" ht="12" customHeight="1">
      <c r="CS269" s="130"/>
      <c r="CT269" s="130"/>
      <c r="CU269" s="130"/>
      <c r="CV269" s="130"/>
      <c r="CW269" s="130"/>
      <c r="CX269" s="130"/>
      <c r="CY269" s="130"/>
      <c r="CZ269" s="158">
        <f t="shared" si="13"/>
        <v>5750</v>
      </c>
      <c r="DA269" s="152"/>
      <c r="DB269" s="144">
        <f t="shared" si="11"/>
        <v>760.4659780629919</v>
      </c>
      <c r="DC269" s="130"/>
      <c r="DD269" s="159">
        <f t="shared" si="12"/>
        <v>150</v>
      </c>
      <c r="DE269" s="130"/>
      <c r="HX269" s="111"/>
      <c r="HY269" s="111"/>
      <c r="HZ269" s="111"/>
      <c r="IA269" s="111"/>
      <c r="IB269" s="111"/>
      <c r="IC269" s="111"/>
      <c r="ID269" s="111"/>
      <c r="IE269" s="111"/>
      <c r="IF269" s="111"/>
      <c r="IG269" s="111"/>
      <c r="IH269" s="111"/>
      <c r="II269" s="111"/>
      <c r="IJ269" s="111"/>
      <c r="IK269" s="111"/>
      <c r="IL269" s="111"/>
      <c r="IM269" s="111"/>
      <c r="IN269" s="111"/>
      <c r="IO269" s="112"/>
      <c r="IP269" s="112"/>
      <c r="IQ269" s="112"/>
      <c r="IR269" s="112"/>
      <c r="IS269" s="112"/>
      <c r="IT269" s="112"/>
      <c r="IU269" s="112"/>
      <c r="IV269" s="112"/>
    </row>
    <row r="270" spans="97:256" s="59" customFormat="1" ht="12" customHeight="1">
      <c r="CS270" s="130"/>
      <c r="CT270" s="130"/>
      <c r="CU270" s="130"/>
      <c r="CV270" s="130"/>
      <c r="CW270" s="130"/>
      <c r="CX270" s="130"/>
      <c r="CY270" s="130"/>
      <c r="CZ270" s="158">
        <f t="shared" si="13"/>
        <v>5775</v>
      </c>
      <c r="DA270" s="152"/>
      <c r="DB270" s="144">
        <f t="shared" si="11"/>
        <v>761.7251471917161</v>
      </c>
      <c r="DC270" s="130"/>
      <c r="DD270" s="159">
        <f t="shared" si="12"/>
        <v>150</v>
      </c>
      <c r="DE270" s="130"/>
      <c r="HX270" s="111"/>
      <c r="HY270" s="111"/>
      <c r="HZ270" s="111"/>
      <c r="IA270" s="111"/>
      <c r="IB270" s="111"/>
      <c r="IC270" s="111"/>
      <c r="ID270" s="111"/>
      <c r="IE270" s="111"/>
      <c r="IF270" s="111"/>
      <c r="IG270" s="111"/>
      <c r="IH270" s="111"/>
      <c r="II270" s="111"/>
      <c r="IJ270" s="111"/>
      <c r="IK270" s="111"/>
      <c r="IL270" s="111"/>
      <c r="IM270" s="111"/>
      <c r="IN270" s="111"/>
      <c r="IO270" s="112"/>
      <c r="IP270" s="112"/>
      <c r="IQ270" s="112"/>
      <c r="IR270" s="112"/>
      <c r="IS270" s="112"/>
      <c r="IT270" s="112"/>
      <c r="IU270" s="112"/>
      <c r="IV270" s="112"/>
    </row>
    <row r="271" spans="97:256" s="59" customFormat="1" ht="12" customHeight="1">
      <c r="CS271" s="130"/>
      <c r="CT271" s="130"/>
      <c r="CU271" s="130"/>
      <c r="CV271" s="130"/>
      <c r="CW271" s="130"/>
      <c r="CX271" s="130"/>
      <c r="CY271" s="130"/>
      <c r="CZ271" s="158">
        <f t="shared" si="13"/>
        <v>5800</v>
      </c>
      <c r="DA271" s="152"/>
      <c r="DB271" s="144">
        <f t="shared" si="11"/>
        <v>762.9808605318146</v>
      </c>
      <c r="DC271" s="130"/>
      <c r="DD271" s="159">
        <f t="shared" si="12"/>
        <v>150</v>
      </c>
      <c r="DE271" s="130"/>
      <c r="HX271" s="111"/>
      <c r="HY271" s="111"/>
      <c r="HZ271" s="111"/>
      <c r="IA271" s="111"/>
      <c r="IB271" s="111"/>
      <c r="IC271" s="111"/>
      <c r="ID271" s="111"/>
      <c r="IE271" s="111"/>
      <c r="IF271" s="111"/>
      <c r="IG271" s="111"/>
      <c r="IH271" s="111"/>
      <c r="II271" s="111"/>
      <c r="IJ271" s="111"/>
      <c r="IK271" s="111"/>
      <c r="IL271" s="111"/>
      <c r="IM271" s="111"/>
      <c r="IN271" s="111"/>
      <c r="IO271" s="112"/>
      <c r="IP271" s="112"/>
      <c r="IQ271" s="112"/>
      <c r="IR271" s="112"/>
      <c r="IS271" s="112"/>
      <c r="IT271" s="112"/>
      <c r="IU271" s="112"/>
      <c r="IV271" s="112"/>
    </row>
    <row r="272" spans="97:256" s="59" customFormat="1" ht="12" customHeight="1">
      <c r="CS272" s="130"/>
      <c r="CT272" s="130"/>
      <c r="CU272" s="130"/>
      <c r="CV272" s="130"/>
      <c r="CW272" s="130"/>
      <c r="CX272" s="130"/>
      <c r="CY272" s="130"/>
      <c r="CZ272" s="158">
        <f t="shared" si="13"/>
        <v>5825</v>
      </c>
      <c r="DA272" s="152"/>
      <c r="DB272" s="144">
        <f t="shared" si="11"/>
        <v>764.233142610067</v>
      </c>
      <c r="DC272" s="130"/>
      <c r="DD272" s="159">
        <f t="shared" si="12"/>
        <v>150</v>
      </c>
      <c r="DE272" s="130"/>
      <c r="HX272" s="111"/>
      <c r="HY272" s="111"/>
      <c r="HZ272" s="111"/>
      <c r="IA272" s="111"/>
      <c r="IB272" s="111"/>
      <c r="IC272" s="111"/>
      <c r="ID272" s="111"/>
      <c r="IE272" s="111"/>
      <c r="IF272" s="111"/>
      <c r="IG272" s="111"/>
      <c r="IH272" s="111"/>
      <c r="II272" s="111"/>
      <c r="IJ272" s="111"/>
      <c r="IK272" s="111"/>
      <c r="IL272" s="111"/>
      <c r="IM272" s="111"/>
      <c r="IN272" s="111"/>
      <c r="IO272" s="112"/>
      <c r="IP272" s="112"/>
      <c r="IQ272" s="112"/>
      <c r="IR272" s="112"/>
      <c r="IS272" s="112"/>
      <c r="IT272" s="112"/>
      <c r="IU272" s="112"/>
      <c r="IV272" s="112"/>
    </row>
    <row r="273" spans="97:256" s="59" customFormat="1" ht="12" customHeight="1">
      <c r="CS273" s="130"/>
      <c r="CT273" s="130"/>
      <c r="CU273" s="130"/>
      <c r="CV273" s="130"/>
      <c r="CW273" s="130"/>
      <c r="CX273" s="130"/>
      <c r="CY273" s="130"/>
      <c r="CZ273" s="158">
        <f t="shared" si="13"/>
        <v>5850</v>
      </c>
      <c r="DA273" s="152"/>
      <c r="DB273" s="144">
        <f t="shared" si="11"/>
        <v>765.4820176735423</v>
      </c>
      <c r="DC273" s="130"/>
      <c r="DD273" s="159">
        <f t="shared" si="12"/>
        <v>150</v>
      </c>
      <c r="DE273" s="130"/>
      <c r="HX273" s="111"/>
      <c r="HY273" s="111"/>
      <c r="HZ273" s="111"/>
      <c r="IA273" s="111"/>
      <c r="IB273" s="111"/>
      <c r="IC273" s="111"/>
      <c r="ID273" s="111"/>
      <c r="IE273" s="111"/>
      <c r="IF273" s="111"/>
      <c r="IG273" s="111"/>
      <c r="IH273" s="111"/>
      <c r="II273" s="111"/>
      <c r="IJ273" s="111"/>
      <c r="IK273" s="111"/>
      <c r="IL273" s="111"/>
      <c r="IM273" s="111"/>
      <c r="IN273" s="111"/>
      <c r="IO273" s="112"/>
      <c r="IP273" s="112"/>
      <c r="IQ273" s="112"/>
      <c r="IR273" s="112"/>
      <c r="IS273" s="112"/>
      <c r="IT273" s="112"/>
      <c r="IU273" s="112"/>
      <c r="IV273" s="112"/>
    </row>
    <row r="274" spans="97:256" s="59" customFormat="1" ht="12" customHeight="1">
      <c r="CS274" s="130"/>
      <c r="CT274" s="130"/>
      <c r="CU274" s="130"/>
      <c r="CV274" s="130"/>
      <c r="CW274" s="130"/>
      <c r="CX274" s="130"/>
      <c r="CY274" s="130"/>
      <c r="CZ274" s="158">
        <f t="shared" si="13"/>
        <v>5875</v>
      </c>
      <c r="DA274" s="152"/>
      <c r="DB274" s="144">
        <f t="shared" si="11"/>
        <v>766.7275096939782</v>
      </c>
      <c r="DC274" s="130"/>
      <c r="DD274" s="159">
        <f t="shared" si="12"/>
        <v>150</v>
      </c>
      <c r="DE274" s="130"/>
      <c r="HX274" s="111"/>
      <c r="HY274" s="111"/>
      <c r="HZ274" s="111"/>
      <c r="IA274" s="111"/>
      <c r="IB274" s="111"/>
      <c r="IC274" s="111"/>
      <c r="ID274" s="111"/>
      <c r="IE274" s="111"/>
      <c r="IF274" s="111"/>
      <c r="IG274" s="111"/>
      <c r="IH274" s="111"/>
      <c r="II274" s="111"/>
      <c r="IJ274" s="111"/>
      <c r="IK274" s="111"/>
      <c r="IL274" s="111"/>
      <c r="IM274" s="111"/>
      <c r="IN274" s="111"/>
      <c r="IO274" s="112"/>
      <c r="IP274" s="112"/>
      <c r="IQ274" s="112"/>
      <c r="IR274" s="112"/>
      <c r="IS274" s="112"/>
      <c r="IT274" s="112"/>
      <c r="IU274" s="112"/>
      <c r="IV274" s="112"/>
    </row>
    <row r="275" spans="97:256" s="59" customFormat="1" ht="12" customHeight="1">
      <c r="CS275" s="130"/>
      <c r="CT275" s="130"/>
      <c r="CU275" s="130"/>
      <c r="CV275" s="130"/>
      <c r="CW275" s="130"/>
      <c r="CX275" s="130"/>
      <c r="CY275" s="130"/>
      <c r="CZ275" s="158">
        <f t="shared" si="13"/>
        <v>5900</v>
      </c>
      <c r="DA275" s="152"/>
      <c r="DB275" s="144">
        <f t="shared" si="11"/>
        <v>767.9696423720799</v>
      </c>
      <c r="DC275" s="130"/>
      <c r="DD275" s="159">
        <f t="shared" si="12"/>
        <v>150</v>
      </c>
      <c r="DE275" s="130"/>
      <c r="HX275" s="111"/>
      <c r="HY275" s="111"/>
      <c r="HZ275" s="111"/>
      <c r="IA275" s="111"/>
      <c r="IB275" s="111"/>
      <c r="IC275" s="111"/>
      <c r="ID275" s="111"/>
      <c r="IE275" s="111"/>
      <c r="IF275" s="111"/>
      <c r="IG275" s="111"/>
      <c r="IH275" s="111"/>
      <c r="II275" s="111"/>
      <c r="IJ275" s="111"/>
      <c r="IK275" s="111"/>
      <c r="IL275" s="111"/>
      <c r="IM275" s="111"/>
      <c r="IN275" s="111"/>
      <c r="IO275" s="112"/>
      <c r="IP275" s="112"/>
      <c r="IQ275" s="112"/>
      <c r="IR275" s="112"/>
      <c r="IS275" s="112"/>
      <c r="IT275" s="112"/>
      <c r="IU275" s="112"/>
      <c r="IV275" s="112"/>
    </row>
    <row r="276" spans="97:256" s="59" customFormat="1" ht="12" customHeight="1">
      <c r="CS276" s="130"/>
      <c r="CT276" s="130"/>
      <c r="CU276" s="130"/>
      <c r="CV276" s="130"/>
      <c r="CW276" s="130"/>
      <c r="CX276" s="130"/>
      <c r="CY276" s="130"/>
      <c r="CZ276" s="158">
        <f>CZ275+25</f>
        <v>5925</v>
      </c>
      <c r="DA276" s="152"/>
      <c r="DB276" s="144">
        <f t="shared" si="11"/>
        <v>769.2084391417332</v>
      </c>
      <c r="DC276" s="130"/>
      <c r="DD276" s="159">
        <f>DD275</f>
        <v>150</v>
      </c>
      <c r="DE276" s="130"/>
      <c r="HX276" s="111"/>
      <c r="HY276" s="111"/>
      <c r="HZ276" s="111"/>
      <c r="IA276" s="111"/>
      <c r="IB276" s="111"/>
      <c r="IC276" s="111"/>
      <c r="ID276" s="111"/>
      <c r="IE276" s="111"/>
      <c r="IF276" s="111"/>
      <c r="IG276" s="111"/>
      <c r="IH276" s="111"/>
      <c r="II276" s="111"/>
      <c r="IJ276" s="111"/>
      <c r="IK276" s="111"/>
      <c r="IL276" s="111"/>
      <c r="IM276" s="111"/>
      <c r="IN276" s="111"/>
      <c r="IO276" s="112"/>
      <c r="IP276" s="112"/>
      <c r="IQ276" s="112"/>
      <c r="IR276" s="112"/>
      <c r="IS276" s="112"/>
      <c r="IT276" s="112"/>
      <c r="IU276" s="112"/>
      <c r="IV276" s="112"/>
    </row>
    <row r="277" spans="97:256" s="59" customFormat="1" ht="12" customHeight="1">
      <c r="CS277" s="130"/>
      <c r="CT277" s="130"/>
      <c r="CU277" s="130"/>
      <c r="CV277" s="130"/>
      <c r="CW277" s="130"/>
      <c r="CX277" s="130"/>
      <c r="CY277" s="130"/>
      <c r="CZ277" s="158">
        <f>CZ276+25</f>
        <v>5950</v>
      </c>
      <c r="DA277" s="152"/>
      <c r="DB277" s="144">
        <f t="shared" si="11"/>
        <v>770.4439231741192</v>
      </c>
      <c r="DC277" s="130"/>
      <c r="DD277" s="159">
        <f>DD276</f>
        <v>150</v>
      </c>
      <c r="DE277" s="130"/>
      <c r="HX277" s="111"/>
      <c r="HY277" s="111"/>
      <c r="HZ277" s="111"/>
      <c r="IA277" s="111"/>
      <c r="IB277" s="111"/>
      <c r="IC277" s="111"/>
      <c r="ID277" s="111"/>
      <c r="IE277" s="111"/>
      <c r="IF277" s="111"/>
      <c r="IG277" s="111"/>
      <c r="IH277" s="111"/>
      <c r="II277" s="111"/>
      <c r="IJ277" s="111"/>
      <c r="IK277" s="111"/>
      <c r="IL277" s="111"/>
      <c r="IM277" s="111"/>
      <c r="IN277" s="111"/>
      <c r="IO277" s="112"/>
      <c r="IP277" s="112"/>
      <c r="IQ277" s="112"/>
      <c r="IR277" s="112"/>
      <c r="IS277" s="112"/>
      <c r="IT277" s="112"/>
      <c r="IU277" s="112"/>
      <c r="IV277" s="112"/>
    </row>
    <row r="278" spans="97:256" s="59" customFormat="1" ht="12" customHeight="1">
      <c r="CS278" s="130"/>
      <c r="CT278" s="130"/>
      <c r="CU278" s="130"/>
      <c r="CV278" s="130"/>
      <c r="CW278" s="130"/>
      <c r="CX278" s="130"/>
      <c r="CY278" s="130"/>
      <c r="CZ278" s="158">
        <f>CZ277+25</f>
        <v>5975</v>
      </c>
      <c r="DA278" s="152"/>
      <c r="DB278" s="144">
        <f t="shared" si="11"/>
        <v>771.6761173817754</v>
      </c>
      <c r="DC278" s="130"/>
      <c r="DD278" s="159">
        <f>DD277</f>
        <v>150</v>
      </c>
      <c r="DE278" s="130"/>
      <c r="HX278" s="111"/>
      <c r="HY278" s="111"/>
      <c r="HZ278" s="111"/>
      <c r="IA278" s="111"/>
      <c r="IB278" s="111"/>
      <c r="IC278" s="111"/>
      <c r="ID278" s="111"/>
      <c r="IE278" s="111"/>
      <c r="IF278" s="111"/>
      <c r="IG278" s="111"/>
      <c r="IH278" s="111"/>
      <c r="II278" s="111"/>
      <c r="IJ278" s="111"/>
      <c r="IK278" s="111"/>
      <c r="IL278" s="111"/>
      <c r="IM278" s="111"/>
      <c r="IN278" s="111"/>
      <c r="IO278" s="112"/>
      <c r="IP278" s="112"/>
      <c r="IQ278" s="112"/>
      <c r="IR278" s="112"/>
      <c r="IS278" s="112"/>
      <c r="IT278" s="112"/>
      <c r="IU278" s="112"/>
      <c r="IV278" s="112"/>
    </row>
    <row r="279" spans="97:256" s="59" customFormat="1" ht="12.75">
      <c r="CS279" s="130"/>
      <c r="CT279" s="130"/>
      <c r="CU279" s="130"/>
      <c r="CV279" s="130"/>
      <c r="CW279" s="130"/>
      <c r="CX279" s="130"/>
      <c r="CY279" s="130"/>
      <c r="CZ279" s="158">
        <f>CZ278+25</f>
        <v>6000</v>
      </c>
      <c r="DA279" s="152"/>
      <c r="DB279" s="144">
        <f t="shared" si="11"/>
        <v>772.9050444225527</v>
      </c>
      <c r="DC279" s="130"/>
      <c r="DD279" s="159">
        <f>DD278</f>
        <v>150</v>
      </c>
      <c r="DE279" s="130"/>
      <c r="HX279" s="111"/>
      <c r="HY279" s="111"/>
      <c r="HZ279" s="111"/>
      <c r="IA279" s="111"/>
      <c r="IB279" s="111"/>
      <c r="IC279" s="111"/>
      <c r="ID279" s="111"/>
      <c r="IE279" s="111"/>
      <c r="IF279" s="111"/>
      <c r="IG279" s="111"/>
      <c r="IH279" s="111"/>
      <c r="II279" s="111"/>
      <c r="IJ279" s="111"/>
      <c r="IK279" s="111"/>
      <c r="IL279" s="111"/>
      <c r="IM279" s="111"/>
      <c r="IN279" s="111"/>
      <c r="IO279" s="112"/>
      <c r="IP279" s="112"/>
      <c r="IQ279" s="112"/>
      <c r="IR279" s="112"/>
      <c r="IS279" s="112"/>
      <c r="IT279" s="112"/>
      <c r="IU279" s="112"/>
      <c r="IV279" s="112"/>
    </row>
    <row r="280" spans="97:251" ht="12.75">
      <c r="CS280" s="161"/>
      <c r="CT280" s="161"/>
      <c r="CU280" s="161"/>
      <c r="CV280" s="161"/>
      <c r="CW280" s="161"/>
      <c r="CX280" s="161"/>
      <c r="CY280" s="161"/>
      <c r="CZ280" s="161"/>
      <c r="DA280" s="162"/>
      <c r="DB280" s="163"/>
      <c r="DC280" s="161"/>
      <c r="DD280" s="161"/>
      <c r="DE280" s="161"/>
      <c r="HX280" s="111"/>
      <c r="HY280" s="111"/>
      <c r="HZ280" s="111"/>
      <c r="IA280" s="111"/>
      <c r="IB280" s="111"/>
      <c r="IC280" s="111"/>
      <c r="ID280" s="111"/>
      <c r="IE280" s="111"/>
      <c r="IF280" s="111"/>
      <c r="IG280" s="111"/>
      <c r="IH280" s="111"/>
      <c r="II280" s="111"/>
      <c r="IJ280" s="111"/>
      <c r="IK280" s="111"/>
      <c r="IL280" s="111"/>
      <c r="IM280" s="111"/>
      <c r="IN280" s="111"/>
      <c r="IO280" s="112"/>
      <c r="IP280" s="112"/>
      <c r="IQ280" s="112"/>
    </row>
    <row r="281" spans="97:251" ht="12.75">
      <c r="CS281" s="161"/>
      <c r="CT281" s="161"/>
      <c r="CU281" s="161"/>
      <c r="CV281" s="161"/>
      <c r="CW281" s="161"/>
      <c r="CX281" s="161"/>
      <c r="CY281" s="161"/>
      <c r="CZ281" s="161"/>
      <c r="DA281" s="161"/>
      <c r="DB281" s="161"/>
      <c r="DC281" s="161"/>
      <c r="DD281" s="161"/>
      <c r="DE281" s="161"/>
      <c r="HX281" s="111"/>
      <c r="HY281" s="111"/>
      <c r="HZ281" s="111"/>
      <c r="IA281" s="111"/>
      <c r="IB281" s="111"/>
      <c r="IC281" s="111"/>
      <c r="ID281" s="111"/>
      <c r="IE281" s="111"/>
      <c r="IF281" s="111"/>
      <c r="IG281" s="111"/>
      <c r="IH281" s="111"/>
      <c r="II281" s="111"/>
      <c r="IJ281" s="111"/>
      <c r="IK281" s="111"/>
      <c r="IL281" s="111"/>
      <c r="IM281" s="111"/>
      <c r="IN281" s="111"/>
      <c r="IO281" s="112"/>
      <c r="IP281" s="112"/>
      <c r="IQ281" s="112"/>
    </row>
    <row r="282" spans="232:251" ht="12.75">
      <c r="HX282" s="111"/>
      <c r="HY282" s="111"/>
      <c r="HZ282" s="111"/>
      <c r="IA282" s="111"/>
      <c r="IB282" s="111"/>
      <c r="IC282" s="111"/>
      <c r="ID282" s="111"/>
      <c r="IE282" s="111"/>
      <c r="IF282" s="111"/>
      <c r="IG282" s="111"/>
      <c r="IH282" s="111"/>
      <c r="II282" s="111"/>
      <c r="IJ282" s="111"/>
      <c r="IK282" s="111"/>
      <c r="IL282" s="111"/>
      <c r="IM282" s="111"/>
      <c r="IN282" s="111"/>
      <c r="IO282" s="112"/>
      <c r="IP282" s="112"/>
      <c r="IQ282" s="112"/>
    </row>
    <row r="283" spans="232:251" ht="12.75">
      <c r="HX283" s="111"/>
      <c r="HY283" s="111"/>
      <c r="HZ283" s="111"/>
      <c r="IA283" s="111"/>
      <c r="IB283" s="111"/>
      <c r="IC283" s="111"/>
      <c r="ID283" s="111"/>
      <c r="IE283" s="111"/>
      <c r="IF283" s="111"/>
      <c r="IG283" s="111"/>
      <c r="IH283" s="111"/>
      <c r="II283" s="111"/>
      <c r="IJ283" s="111"/>
      <c r="IK283" s="111"/>
      <c r="IL283" s="111"/>
      <c r="IM283" s="111"/>
      <c r="IN283" s="111"/>
      <c r="IO283" s="112"/>
      <c r="IP283" s="112"/>
      <c r="IQ283" s="112"/>
    </row>
    <row r="284" spans="232:251" ht="12.75">
      <c r="HX284" s="111"/>
      <c r="HY284" s="111"/>
      <c r="HZ284" s="111"/>
      <c r="IA284" s="111"/>
      <c r="IB284" s="111"/>
      <c r="IC284" s="111"/>
      <c r="ID284" s="111"/>
      <c r="IE284" s="111"/>
      <c r="IF284" s="111"/>
      <c r="IG284" s="111"/>
      <c r="IH284" s="111"/>
      <c r="II284" s="111"/>
      <c r="IJ284" s="111"/>
      <c r="IK284" s="111"/>
      <c r="IL284" s="111"/>
      <c r="IM284" s="111"/>
      <c r="IN284" s="111"/>
      <c r="IO284" s="112"/>
      <c r="IP284" s="112"/>
      <c r="IQ284" s="112"/>
    </row>
    <row r="285" spans="232:251" ht="12.75">
      <c r="HX285" s="111"/>
      <c r="HY285" s="111"/>
      <c r="HZ285" s="111"/>
      <c r="IA285" s="111"/>
      <c r="IB285" s="111"/>
      <c r="IC285" s="111"/>
      <c r="ID285" s="111"/>
      <c r="IE285" s="111"/>
      <c r="IF285" s="111"/>
      <c r="IG285" s="111"/>
      <c r="IH285" s="111"/>
      <c r="II285" s="111"/>
      <c r="IJ285" s="111"/>
      <c r="IK285" s="111"/>
      <c r="IL285" s="111"/>
      <c r="IM285" s="111"/>
      <c r="IN285" s="111"/>
      <c r="IO285" s="112"/>
      <c r="IP285" s="112"/>
      <c r="IQ285" s="112"/>
    </row>
    <row r="286" spans="232:251" ht="12.75">
      <c r="HX286" s="111"/>
      <c r="HY286" s="111"/>
      <c r="HZ286" s="111"/>
      <c r="IA286" s="111"/>
      <c r="IB286" s="111"/>
      <c r="IC286" s="111"/>
      <c r="ID286" s="111"/>
      <c r="IE286" s="111"/>
      <c r="IF286" s="111"/>
      <c r="IG286" s="111"/>
      <c r="IH286" s="111"/>
      <c r="II286" s="111"/>
      <c r="IJ286" s="111"/>
      <c r="IK286" s="111"/>
      <c r="IL286" s="111"/>
      <c r="IM286" s="111"/>
      <c r="IN286" s="111"/>
      <c r="IO286" s="112"/>
      <c r="IP286" s="112"/>
      <c r="IQ286" s="112"/>
    </row>
    <row r="287" spans="232:251" ht="12.75">
      <c r="HX287" s="111"/>
      <c r="HY287" s="111"/>
      <c r="HZ287" s="111"/>
      <c r="IA287" s="111"/>
      <c r="IB287" s="111"/>
      <c r="IC287" s="111"/>
      <c r="ID287" s="111"/>
      <c r="IE287" s="111"/>
      <c r="IF287" s="111"/>
      <c r="IG287" s="111"/>
      <c r="IH287" s="111"/>
      <c r="II287" s="111"/>
      <c r="IJ287" s="111"/>
      <c r="IK287" s="111"/>
      <c r="IL287" s="111"/>
      <c r="IM287" s="111"/>
      <c r="IN287" s="111"/>
      <c r="IO287" s="112"/>
      <c r="IP287" s="112"/>
      <c r="IQ287" s="112"/>
    </row>
    <row r="288" spans="232:251" ht="12.75">
      <c r="HX288" s="111"/>
      <c r="HY288" s="111"/>
      <c r="HZ288" s="111"/>
      <c r="IA288" s="111"/>
      <c r="IB288" s="111"/>
      <c r="IC288" s="111"/>
      <c r="ID288" s="111"/>
      <c r="IE288" s="111"/>
      <c r="IF288" s="111"/>
      <c r="IG288" s="111"/>
      <c r="IH288" s="111"/>
      <c r="II288" s="111"/>
      <c r="IJ288" s="111"/>
      <c r="IK288" s="111"/>
      <c r="IL288" s="111"/>
      <c r="IM288" s="111"/>
      <c r="IN288" s="111"/>
      <c r="IO288" s="112"/>
      <c r="IP288" s="112"/>
      <c r="IQ288" s="112"/>
    </row>
    <row r="289" spans="232:251" ht="12.75">
      <c r="HX289" s="111"/>
      <c r="HY289" s="111"/>
      <c r="HZ289" s="111"/>
      <c r="IA289" s="111"/>
      <c r="IB289" s="111"/>
      <c r="IC289" s="111"/>
      <c r="ID289" s="111"/>
      <c r="IE289" s="111"/>
      <c r="IF289" s="111"/>
      <c r="IG289" s="111"/>
      <c r="IH289" s="111"/>
      <c r="II289" s="111"/>
      <c r="IJ289" s="111"/>
      <c r="IK289" s="111"/>
      <c r="IL289" s="111"/>
      <c r="IM289" s="111"/>
      <c r="IN289" s="111"/>
      <c r="IO289" s="112"/>
      <c r="IP289" s="112"/>
      <c r="IQ289" s="112"/>
    </row>
    <row r="290" spans="232:251" ht="12.75">
      <c r="HX290" s="111"/>
      <c r="HY290" s="111"/>
      <c r="HZ290" s="111"/>
      <c r="IA290" s="111"/>
      <c r="IB290" s="111"/>
      <c r="IC290" s="111"/>
      <c r="ID290" s="111"/>
      <c r="IE290" s="111"/>
      <c r="IF290" s="111"/>
      <c r="IG290" s="111"/>
      <c r="IH290" s="111"/>
      <c r="II290" s="111"/>
      <c r="IJ290" s="111"/>
      <c r="IK290" s="111"/>
      <c r="IL290" s="111"/>
      <c r="IM290" s="111"/>
      <c r="IN290" s="111"/>
      <c r="IO290" s="112"/>
      <c r="IP290" s="112"/>
      <c r="IQ290" s="112"/>
    </row>
    <row r="291" spans="232:251" ht="12.75">
      <c r="HX291" s="111"/>
      <c r="HY291" s="111"/>
      <c r="HZ291" s="111"/>
      <c r="IA291" s="111"/>
      <c r="IB291" s="111"/>
      <c r="IC291" s="111"/>
      <c r="ID291" s="111"/>
      <c r="IE291" s="111"/>
      <c r="IF291" s="111"/>
      <c r="IG291" s="111"/>
      <c r="IH291" s="111"/>
      <c r="II291" s="111"/>
      <c r="IJ291" s="111"/>
      <c r="IK291" s="111"/>
      <c r="IL291" s="111"/>
      <c r="IM291" s="111"/>
      <c r="IN291" s="111"/>
      <c r="IO291" s="112"/>
      <c r="IP291" s="112"/>
      <c r="IQ291" s="112"/>
    </row>
    <row r="292" spans="232:251" ht="12.75">
      <c r="HX292" s="111"/>
      <c r="HY292" s="111"/>
      <c r="HZ292" s="111"/>
      <c r="IA292" s="111"/>
      <c r="IB292" s="111"/>
      <c r="IC292" s="111"/>
      <c r="ID292" s="111"/>
      <c r="IE292" s="111"/>
      <c r="IF292" s="111"/>
      <c r="IG292" s="111"/>
      <c r="IH292" s="111"/>
      <c r="II292" s="111"/>
      <c r="IJ292" s="111"/>
      <c r="IK292" s="111"/>
      <c r="IL292" s="111"/>
      <c r="IM292" s="111"/>
      <c r="IN292" s="111"/>
      <c r="IO292" s="112"/>
      <c r="IP292" s="112"/>
      <c r="IQ292" s="112"/>
    </row>
    <row r="293" spans="232:251" ht="12.75">
      <c r="HX293" s="111"/>
      <c r="HY293" s="111"/>
      <c r="HZ293" s="111"/>
      <c r="IA293" s="111"/>
      <c r="IB293" s="111"/>
      <c r="IC293" s="111"/>
      <c r="ID293" s="111"/>
      <c r="IE293" s="111"/>
      <c r="IF293" s="111"/>
      <c r="IG293" s="111"/>
      <c r="IH293" s="111"/>
      <c r="II293" s="111"/>
      <c r="IJ293" s="111"/>
      <c r="IK293" s="111"/>
      <c r="IL293" s="111"/>
      <c r="IM293" s="111"/>
      <c r="IN293" s="111"/>
      <c r="IO293" s="112"/>
      <c r="IP293" s="112"/>
      <c r="IQ293" s="112"/>
    </row>
    <row r="294" spans="232:251" ht="12.75">
      <c r="HX294" s="111"/>
      <c r="HY294" s="111"/>
      <c r="HZ294" s="111"/>
      <c r="IA294" s="111"/>
      <c r="IB294" s="111"/>
      <c r="IC294" s="111"/>
      <c r="ID294" s="111"/>
      <c r="IE294" s="111"/>
      <c r="IF294" s="111"/>
      <c r="IG294" s="111"/>
      <c r="IH294" s="111"/>
      <c r="II294" s="111"/>
      <c r="IJ294" s="111"/>
      <c r="IK294" s="111"/>
      <c r="IL294" s="111"/>
      <c r="IM294" s="111"/>
      <c r="IN294" s="111"/>
      <c r="IO294" s="112"/>
      <c r="IP294" s="112"/>
      <c r="IQ294" s="112"/>
    </row>
    <row r="295" spans="232:251" ht="12.75">
      <c r="HX295" s="111"/>
      <c r="HY295" s="111"/>
      <c r="HZ295" s="111"/>
      <c r="IA295" s="111"/>
      <c r="IB295" s="111"/>
      <c r="IC295" s="111"/>
      <c r="ID295" s="111"/>
      <c r="IE295" s="111"/>
      <c r="IF295" s="111"/>
      <c r="IG295" s="111"/>
      <c r="IH295" s="111"/>
      <c r="II295" s="111"/>
      <c r="IJ295" s="111"/>
      <c r="IK295" s="111"/>
      <c r="IL295" s="111"/>
      <c r="IM295" s="111"/>
      <c r="IN295" s="111"/>
      <c r="IO295" s="112"/>
      <c r="IP295" s="112"/>
      <c r="IQ295" s="112"/>
    </row>
    <row r="296" spans="232:251" ht="12.75">
      <c r="HX296" s="111"/>
      <c r="HY296" s="111"/>
      <c r="HZ296" s="111"/>
      <c r="IA296" s="111"/>
      <c r="IB296" s="111"/>
      <c r="IC296" s="111"/>
      <c r="ID296" s="111"/>
      <c r="IE296" s="111"/>
      <c r="IF296" s="111"/>
      <c r="IG296" s="111"/>
      <c r="IH296" s="111"/>
      <c r="II296" s="111"/>
      <c r="IJ296" s="111"/>
      <c r="IK296" s="111"/>
      <c r="IL296" s="111"/>
      <c r="IM296" s="111"/>
      <c r="IN296" s="111"/>
      <c r="IO296" s="112"/>
      <c r="IP296" s="112"/>
      <c r="IQ296" s="112"/>
    </row>
    <row r="297" spans="232:251" ht="12.75">
      <c r="HX297" s="111"/>
      <c r="HY297" s="111"/>
      <c r="HZ297" s="111"/>
      <c r="IA297" s="111"/>
      <c r="IB297" s="111"/>
      <c r="IC297" s="111"/>
      <c r="ID297" s="111"/>
      <c r="IE297" s="111"/>
      <c r="IF297" s="111"/>
      <c r="IG297" s="111"/>
      <c r="IH297" s="111"/>
      <c r="II297" s="111"/>
      <c r="IJ297" s="111"/>
      <c r="IK297" s="111"/>
      <c r="IL297" s="111"/>
      <c r="IM297" s="111"/>
      <c r="IN297" s="111"/>
      <c r="IO297" s="112"/>
      <c r="IP297" s="112"/>
      <c r="IQ297" s="112"/>
    </row>
    <row r="298" spans="232:251" ht="12.75">
      <c r="HX298" s="111"/>
      <c r="HY298" s="111"/>
      <c r="HZ298" s="111"/>
      <c r="IA298" s="111"/>
      <c r="IB298" s="111"/>
      <c r="IC298" s="111"/>
      <c r="ID298" s="111"/>
      <c r="IE298" s="111"/>
      <c r="IF298" s="111"/>
      <c r="IG298" s="111"/>
      <c r="IH298" s="111"/>
      <c r="II298" s="111"/>
      <c r="IJ298" s="111"/>
      <c r="IK298" s="111"/>
      <c r="IL298" s="111"/>
      <c r="IM298" s="111"/>
      <c r="IN298" s="111"/>
      <c r="IO298" s="112"/>
      <c r="IP298" s="112"/>
      <c r="IQ298" s="112"/>
    </row>
    <row r="299" spans="232:251" ht="12.75">
      <c r="HX299" s="111"/>
      <c r="HY299" s="111"/>
      <c r="HZ299" s="111"/>
      <c r="IA299" s="111"/>
      <c r="IB299" s="111"/>
      <c r="IC299" s="111"/>
      <c r="ID299" s="111"/>
      <c r="IE299" s="111"/>
      <c r="IF299" s="111"/>
      <c r="IG299" s="111"/>
      <c r="IH299" s="111"/>
      <c r="II299" s="111"/>
      <c r="IJ299" s="111"/>
      <c r="IK299" s="111"/>
      <c r="IL299" s="111"/>
      <c r="IM299" s="111"/>
      <c r="IN299" s="111"/>
      <c r="IO299" s="112"/>
      <c r="IP299" s="112"/>
      <c r="IQ299" s="112"/>
    </row>
    <row r="300" spans="232:251" ht="12.75">
      <c r="HX300" s="111"/>
      <c r="HY300" s="111"/>
      <c r="HZ300" s="111"/>
      <c r="IA300" s="111"/>
      <c r="IB300" s="111"/>
      <c r="IC300" s="111"/>
      <c r="ID300" s="111"/>
      <c r="IE300" s="111"/>
      <c r="IF300" s="111"/>
      <c r="IG300" s="111"/>
      <c r="IH300" s="111"/>
      <c r="II300" s="111"/>
      <c r="IJ300" s="111"/>
      <c r="IK300" s="111"/>
      <c r="IL300" s="111"/>
      <c r="IM300" s="111"/>
      <c r="IN300" s="111"/>
      <c r="IO300" s="112"/>
      <c r="IP300" s="112"/>
      <c r="IQ300" s="112"/>
    </row>
    <row r="301" spans="232:251" ht="12.75">
      <c r="HX301" s="111"/>
      <c r="HY301" s="111"/>
      <c r="HZ301" s="111"/>
      <c r="IA301" s="111"/>
      <c r="IB301" s="111"/>
      <c r="IC301" s="111"/>
      <c r="ID301" s="111"/>
      <c r="IE301" s="111"/>
      <c r="IF301" s="111"/>
      <c r="IG301" s="111"/>
      <c r="IH301" s="111"/>
      <c r="II301" s="111"/>
      <c r="IJ301" s="111"/>
      <c r="IK301" s="111"/>
      <c r="IL301" s="111"/>
      <c r="IM301" s="111"/>
      <c r="IN301" s="111"/>
      <c r="IO301" s="112"/>
      <c r="IP301" s="112"/>
      <c r="IQ301" s="112"/>
    </row>
    <row r="302" spans="232:251" ht="12.75">
      <c r="HX302" s="111"/>
      <c r="HY302" s="111"/>
      <c r="HZ302" s="111"/>
      <c r="IA302" s="111"/>
      <c r="IB302" s="111"/>
      <c r="IC302" s="111"/>
      <c r="ID302" s="111"/>
      <c r="IE302" s="111"/>
      <c r="IF302" s="111"/>
      <c r="IG302" s="111"/>
      <c r="IH302" s="111"/>
      <c r="II302" s="111"/>
      <c r="IJ302" s="111"/>
      <c r="IK302" s="111"/>
      <c r="IL302" s="111"/>
      <c r="IM302" s="111"/>
      <c r="IN302" s="111"/>
      <c r="IO302" s="112"/>
      <c r="IP302" s="112"/>
      <c r="IQ302" s="112"/>
    </row>
    <row r="303" spans="232:251" ht="12.75">
      <c r="HX303" s="111"/>
      <c r="HY303" s="111"/>
      <c r="HZ303" s="111"/>
      <c r="IA303" s="111"/>
      <c r="IB303" s="111"/>
      <c r="IC303" s="111"/>
      <c r="ID303" s="111"/>
      <c r="IE303" s="111"/>
      <c r="IF303" s="111"/>
      <c r="IG303" s="111"/>
      <c r="IH303" s="111"/>
      <c r="II303" s="111"/>
      <c r="IJ303" s="111"/>
      <c r="IK303" s="111"/>
      <c r="IL303" s="111"/>
      <c r="IM303" s="111"/>
      <c r="IN303" s="111"/>
      <c r="IO303" s="112"/>
      <c r="IP303" s="112"/>
      <c r="IQ303" s="112"/>
    </row>
    <row r="304" spans="232:251" ht="12.75">
      <c r="HX304" s="111"/>
      <c r="HY304" s="111"/>
      <c r="HZ304" s="111"/>
      <c r="IA304" s="111"/>
      <c r="IB304" s="111"/>
      <c r="IC304" s="111"/>
      <c r="ID304" s="111"/>
      <c r="IE304" s="111"/>
      <c r="IF304" s="111"/>
      <c r="IG304" s="111"/>
      <c r="IH304" s="111"/>
      <c r="II304" s="111"/>
      <c r="IJ304" s="111"/>
      <c r="IK304" s="111"/>
      <c r="IL304" s="111"/>
      <c r="IM304" s="111"/>
      <c r="IN304" s="111"/>
      <c r="IO304" s="112"/>
      <c r="IP304" s="112"/>
      <c r="IQ304" s="112"/>
    </row>
    <row r="305" spans="232:251" ht="12.75">
      <c r="HX305" s="111"/>
      <c r="HY305" s="111"/>
      <c r="HZ305" s="111"/>
      <c r="IA305" s="111"/>
      <c r="IB305" s="111"/>
      <c r="IC305" s="111"/>
      <c r="ID305" s="111"/>
      <c r="IE305" s="111"/>
      <c r="IF305" s="111"/>
      <c r="IG305" s="111"/>
      <c r="IH305" s="111"/>
      <c r="II305" s="111"/>
      <c r="IJ305" s="111"/>
      <c r="IK305" s="111"/>
      <c r="IL305" s="111"/>
      <c r="IM305" s="111"/>
      <c r="IN305" s="111"/>
      <c r="IO305" s="112"/>
      <c r="IP305" s="112"/>
      <c r="IQ305" s="112"/>
    </row>
    <row r="306" spans="232:251" ht="12.75">
      <c r="HX306" s="111"/>
      <c r="HY306" s="111"/>
      <c r="HZ306" s="111"/>
      <c r="IA306" s="111"/>
      <c r="IB306" s="111"/>
      <c r="IC306" s="111"/>
      <c r="ID306" s="111"/>
      <c r="IE306" s="111"/>
      <c r="IF306" s="111"/>
      <c r="IG306" s="111"/>
      <c r="IH306" s="111"/>
      <c r="II306" s="111"/>
      <c r="IJ306" s="111"/>
      <c r="IK306" s="111"/>
      <c r="IL306" s="111"/>
      <c r="IM306" s="111"/>
      <c r="IN306" s="111"/>
      <c r="IO306" s="112"/>
      <c r="IP306" s="112"/>
      <c r="IQ306" s="112"/>
    </row>
    <row r="307" spans="232:251" ht="12.75">
      <c r="HX307" s="111"/>
      <c r="HY307" s="111"/>
      <c r="HZ307" s="111"/>
      <c r="IA307" s="111"/>
      <c r="IB307" s="111"/>
      <c r="IC307" s="111"/>
      <c r="ID307" s="111"/>
      <c r="IE307" s="111"/>
      <c r="IF307" s="111"/>
      <c r="IG307" s="111"/>
      <c r="IH307" s="111"/>
      <c r="II307" s="111"/>
      <c r="IJ307" s="111"/>
      <c r="IK307" s="111"/>
      <c r="IL307" s="111"/>
      <c r="IM307" s="111"/>
      <c r="IN307" s="111"/>
      <c r="IO307" s="112"/>
      <c r="IP307" s="112"/>
      <c r="IQ307" s="112"/>
    </row>
    <row r="308" spans="232:251" ht="12.75">
      <c r="HX308" s="111"/>
      <c r="HY308" s="111"/>
      <c r="HZ308" s="111"/>
      <c r="IA308" s="111"/>
      <c r="IB308" s="111"/>
      <c r="IC308" s="111"/>
      <c r="ID308" s="111"/>
      <c r="IE308" s="111"/>
      <c r="IF308" s="111"/>
      <c r="IG308" s="111"/>
      <c r="IH308" s="111"/>
      <c r="II308" s="111"/>
      <c r="IJ308" s="111"/>
      <c r="IK308" s="111"/>
      <c r="IL308" s="111"/>
      <c r="IM308" s="111"/>
      <c r="IN308" s="111"/>
      <c r="IO308" s="112"/>
      <c r="IP308" s="112"/>
      <c r="IQ308" s="112"/>
    </row>
    <row r="309" spans="232:251" ht="12.75">
      <c r="HX309" s="111"/>
      <c r="HY309" s="111"/>
      <c r="HZ309" s="111"/>
      <c r="IA309" s="111"/>
      <c r="IB309" s="111"/>
      <c r="IC309" s="111"/>
      <c r="ID309" s="111"/>
      <c r="IE309" s="111"/>
      <c r="IF309" s="111"/>
      <c r="IG309" s="111"/>
      <c r="IH309" s="111"/>
      <c r="II309" s="111"/>
      <c r="IJ309" s="111"/>
      <c r="IK309" s="111"/>
      <c r="IL309" s="111"/>
      <c r="IM309" s="111"/>
      <c r="IN309" s="111"/>
      <c r="IO309" s="112"/>
      <c r="IP309" s="112"/>
      <c r="IQ309" s="112"/>
    </row>
    <row r="310" spans="232:251" ht="12.75">
      <c r="HX310" s="111"/>
      <c r="HY310" s="111"/>
      <c r="HZ310" s="111"/>
      <c r="IA310" s="111"/>
      <c r="IB310" s="111"/>
      <c r="IC310" s="111"/>
      <c r="ID310" s="111"/>
      <c r="IE310" s="111"/>
      <c r="IF310" s="111"/>
      <c r="IG310" s="111"/>
      <c r="IH310" s="111"/>
      <c r="II310" s="111"/>
      <c r="IJ310" s="111"/>
      <c r="IK310" s="111"/>
      <c r="IL310" s="111"/>
      <c r="IM310" s="111"/>
      <c r="IN310" s="111"/>
      <c r="IO310" s="112"/>
      <c r="IP310" s="112"/>
      <c r="IQ310" s="112"/>
    </row>
    <row r="311" spans="232:251" ht="12.75">
      <c r="HX311" s="111"/>
      <c r="HY311" s="111"/>
      <c r="HZ311" s="111"/>
      <c r="IA311" s="111"/>
      <c r="IB311" s="111"/>
      <c r="IC311" s="111"/>
      <c r="ID311" s="111"/>
      <c r="IE311" s="111"/>
      <c r="IF311" s="111"/>
      <c r="IG311" s="111"/>
      <c r="IH311" s="111"/>
      <c r="II311" s="111"/>
      <c r="IJ311" s="111"/>
      <c r="IK311" s="111"/>
      <c r="IL311" s="111"/>
      <c r="IM311" s="111"/>
      <c r="IN311" s="111"/>
      <c r="IO311" s="112"/>
      <c r="IP311" s="112"/>
      <c r="IQ311" s="112"/>
    </row>
    <row r="312" spans="232:251" ht="12.75">
      <c r="HX312" s="111"/>
      <c r="HY312" s="111"/>
      <c r="HZ312" s="111"/>
      <c r="IA312" s="111"/>
      <c r="IB312" s="111"/>
      <c r="IC312" s="111"/>
      <c r="ID312" s="111"/>
      <c r="IE312" s="111"/>
      <c r="IF312" s="111"/>
      <c r="IG312" s="111"/>
      <c r="IH312" s="111"/>
      <c r="II312" s="111"/>
      <c r="IJ312" s="111"/>
      <c r="IK312" s="111"/>
      <c r="IL312" s="111"/>
      <c r="IM312" s="111"/>
      <c r="IN312" s="111"/>
      <c r="IO312" s="112"/>
      <c r="IP312" s="112"/>
      <c r="IQ312" s="112"/>
    </row>
    <row r="313" spans="232:251" ht="12.75">
      <c r="HX313" s="111"/>
      <c r="HY313" s="111"/>
      <c r="HZ313" s="111"/>
      <c r="IA313" s="111"/>
      <c r="IB313" s="111"/>
      <c r="IC313" s="111"/>
      <c r="ID313" s="111"/>
      <c r="IE313" s="111"/>
      <c r="IF313" s="111"/>
      <c r="IG313" s="111"/>
      <c r="IH313" s="111"/>
      <c r="II313" s="111"/>
      <c r="IJ313" s="111"/>
      <c r="IK313" s="111"/>
      <c r="IL313" s="111"/>
      <c r="IM313" s="111"/>
      <c r="IN313" s="111"/>
      <c r="IO313" s="112"/>
      <c r="IP313" s="112"/>
      <c r="IQ313" s="112"/>
    </row>
    <row r="314" spans="232:251" ht="12.75">
      <c r="HX314" s="111"/>
      <c r="HY314" s="111"/>
      <c r="HZ314" s="111"/>
      <c r="IA314" s="111"/>
      <c r="IB314" s="111"/>
      <c r="IC314" s="111"/>
      <c r="ID314" s="111"/>
      <c r="IE314" s="111"/>
      <c r="IF314" s="111"/>
      <c r="IG314" s="111"/>
      <c r="IH314" s="111"/>
      <c r="II314" s="111"/>
      <c r="IJ314" s="111"/>
      <c r="IK314" s="111"/>
      <c r="IL314" s="111"/>
      <c r="IM314" s="111"/>
      <c r="IN314" s="111"/>
      <c r="IO314" s="112"/>
      <c r="IP314" s="112"/>
      <c r="IQ314" s="112"/>
    </row>
    <row r="315" spans="232:251" ht="12.75">
      <c r="HX315" s="111"/>
      <c r="HY315" s="111"/>
      <c r="HZ315" s="111"/>
      <c r="IA315" s="111"/>
      <c r="IB315" s="111"/>
      <c r="IC315" s="111"/>
      <c r="ID315" s="111"/>
      <c r="IE315" s="111"/>
      <c r="IF315" s="111"/>
      <c r="IG315" s="111"/>
      <c r="IH315" s="111"/>
      <c r="II315" s="111"/>
      <c r="IJ315" s="111"/>
      <c r="IK315" s="111"/>
      <c r="IL315" s="111"/>
      <c r="IM315" s="111"/>
      <c r="IN315" s="111"/>
      <c r="IO315" s="112"/>
      <c r="IP315" s="112"/>
      <c r="IQ315" s="112"/>
    </row>
    <row r="316" spans="232:251" ht="12.75">
      <c r="HX316" s="111"/>
      <c r="HY316" s="111"/>
      <c r="HZ316" s="111"/>
      <c r="IA316" s="111"/>
      <c r="IB316" s="111"/>
      <c r="IC316" s="111"/>
      <c r="ID316" s="111"/>
      <c r="IE316" s="111"/>
      <c r="IF316" s="111"/>
      <c r="IG316" s="111"/>
      <c r="IH316" s="111"/>
      <c r="II316" s="111"/>
      <c r="IJ316" s="111"/>
      <c r="IK316" s="111"/>
      <c r="IL316" s="111"/>
      <c r="IM316" s="111"/>
      <c r="IN316" s="111"/>
      <c r="IO316" s="112"/>
      <c r="IP316" s="112"/>
      <c r="IQ316" s="112"/>
    </row>
    <row r="317" spans="232:251" ht="12.75">
      <c r="HX317" s="111"/>
      <c r="HY317" s="111"/>
      <c r="HZ317" s="111"/>
      <c r="IA317" s="111"/>
      <c r="IB317" s="111"/>
      <c r="IC317" s="111"/>
      <c r="ID317" s="111"/>
      <c r="IE317" s="111"/>
      <c r="IF317" s="111"/>
      <c r="IG317" s="111"/>
      <c r="IH317" s="111"/>
      <c r="II317" s="111"/>
      <c r="IJ317" s="111"/>
      <c r="IK317" s="111"/>
      <c r="IL317" s="111"/>
      <c r="IM317" s="111"/>
      <c r="IN317" s="111"/>
      <c r="IO317" s="112"/>
      <c r="IP317" s="112"/>
      <c r="IQ317" s="112"/>
    </row>
    <row r="318" spans="232:251" ht="12.75">
      <c r="HX318" s="111"/>
      <c r="HY318" s="111"/>
      <c r="HZ318" s="111"/>
      <c r="IA318" s="111"/>
      <c r="IB318" s="111"/>
      <c r="IC318" s="111"/>
      <c r="ID318" s="111"/>
      <c r="IE318" s="111"/>
      <c r="IF318" s="111"/>
      <c r="IG318" s="111"/>
      <c r="IH318" s="111"/>
      <c r="II318" s="111"/>
      <c r="IJ318" s="111"/>
      <c r="IK318" s="111"/>
      <c r="IL318" s="111"/>
      <c r="IM318" s="111"/>
      <c r="IN318" s="111"/>
      <c r="IO318" s="112"/>
      <c r="IP318" s="112"/>
      <c r="IQ318" s="112"/>
    </row>
    <row r="319" spans="232:251" ht="12.75">
      <c r="HX319" s="111"/>
      <c r="HY319" s="111"/>
      <c r="HZ319" s="111"/>
      <c r="IA319" s="111"/>
      <c r="IB319" s="111"/>
      <c r="IC319" s="111"/>
      <c r="ID319" s="111"/>
      <c r="IE319" s="111"/>
      <c r="IF319" s="111"/>
      <c r="IG319" s="111"/>
      <c r="IH319" s="111"/>
      <c r="II319" s="111"/>
      <c r="IJ319" s="111"/>
      <c r="IK319" s="111"/>
      <c r="IL319" s="111"/>
      <c r="IM319" s="111"/>
      <c r="IN319" s="111"/>
      <c r="IO319" s="112"/>
      <c r="IP319" s="112"/>
      <c r="IQ319" s="112"/>
    </row>
    <row r="320" spans="232:251" ht="12.75">
      <c r="HX320" s="111"/>
      <c r="HY320" s="111"/>
      <c r="HZ320" s="111"/>
      <c r="IA320" s="111"/>
      <c r="IB320" s="111"/>
      <c r="IC320" s="111"/>
      <c r="ID320" s="111"/>
      <c r="IE320" s="111"/>
      <c r="IF320" s="111"/>
      <c r="IG320" s="111"/>
      <c r="IH320" s="111"/>
      <c r="II320" s="111"/>
      <c r="IJ320" s="111"/>
      <c r="IK320" s="111"/>
      <c r="IL320" s="111"/>
      <c r="IM320" s="111"/>
      <c r="IN320" s="111"/>
      <c r="IO320" s="112"/>
      <c r="IP320" s="112"/>
      <c r="IQ320" s="112"/>
    </row>
    <row r="321" spans="232:251" ht="12.75">
      <c r="HX321" s="111"/>
      <c r="HY321" s="111"/>
      <c r="HZ321" s="111"/>
      <c r="IA321" s="111"/>
      <c r="IB321" s="111"/>
      <c r="IC321" s="111"/>
      <c r="ID321" s="111"/>
      <c r="IE321" s="111"/>
      <c r="IF321" s="111"/>
      <c r="IG321" s="111"/>
      <c r="IH321" s="111"/>
      <c r="II321" s="111"/>
      <c r="IJ321" s="111"/>
      <c r="IK321" s="111"/>
      <c r="IL321" s="111"/>
      <c r="IM321" s="111"/>
      <c r="IN321" s="111"/>
      <c r="IO321" s="112"/>
      <c r="IP321" s="112"/>
      <c r="IQ321" s="112"/>
    </row>
    <row r="322" spans="232:251" ht="12.75">
      <c r="HX322" s="111"/>
      <c r="HY322" s="111"/>
      <c r="HZ322" s="111"/>
      <c r="IA322" s="111"/>
      <c r="IB322" s="111"/>
      <c r="IC322" s="111"/>
      <c r="ID322" s="111"/>
      <c r="IE322" s="111"/>
      <c r="IF322" s="111"/>
      <c r="IG322" s="111"/>
      <c r="IH322" s="111"/>
      <c r="II322" s="111"/>
      <c r="IJ322" s="111"/>
      <c r="IK322" s="111"/>
      <c r="IL322" s="111"/>
      <c r="IM322" s="111"/>
      <c r="IN322" s="111"/>
      <c r="IO322" s="112"/>
      <c r="IP322" s="112"/>
      <c r="IQ322" s="112"/>
    </row>
    <row r="323" spans="232:251" ht="12.75">
      <c r="HX323" s="111"/>
      <c r="HY323" s="111"/>
      <c r="HZ323" s="111"/>
      <c r="IA323" s="111"/>
      <c r="IB323" s="111"/>
      <c r="IC323" s="111"/>
      <c r="ID323" s="111"/>
      <c r="IE323" s="111"/>
      <c r="IF323" s="111"/>
      <c r="IG323" s="111"/>
      <c r="IH323" s="111"/>
      <c r="II323" s="111"/>
      <c r="IJ323" s="111"/>
      <c r="IK323" s="111"/>
      <c r="IL323" s="111"/>
      <c r="IM323" s="111"/>
      <c r="IN323" s="111"/>
      <c r="IO323" s="112"/>
      <c r="IP323" s="112"/>
      <c r="IQ323" s="112"/>
    </row>
    <row r="324" spans="232:251" ht="12.75">
      <c r="HX324" s="111"/>
      <c r="HY324" s="111"/>
      <c r="HZ324" s="111"/>
      <c r="IA324" s="111"/>
      <c r="IB324" s="111"/>
      <c r="IC324" s="111"/>
      <c r="ID324" s="111"/>
      <c r="IE324" s="111"/>
      <c r="IF324" s="111"/>
      <c r="IG324" s="111"/>
      <c r="IH324" s="111"/>
      <c r="II324" s="111"/>
      <c r="IJ324" s="111"/>
      <c r="IK324" s="111"/>
      <c r="IL324" s="111"/>
      <c r="IM324" s="111"/>
      <c r="IN324" s="111"/>
      <c r="IO324" s="112"/>
      <c r="IP324" s="112"/>
      <c r="IQ324" s="112"/>
    </row>
    <row r="325" spans="232:251" ht="12.75">
      <c r="HX325" s="111"/>
      <c r="HY325" s="111"/>
      <c r="HZ325" s="111"/>
      <c r="IA325" s="111"/>
      <c r="IB325" s="111"/>
      <c r="IC325" s="111"/>
      <c r="ID325" s="111"/>
      <c r="IE325" s="111"/>
      <c r="IF325" s="111"/>
      <c r="IG325" s="111"/>
      <c r="IH325" s="111"/>
      <c r="II325" s="111"/>
      <c r="IJ325" s="111"/>
      <c r="IK325" s="111"/>
      <c r="IL325" s="111"/>
      <c r="IM325" s="111"/>
      <c r="IN325" s="111"/>
      <c r="IO325" s="112"/>
      <c r="IP325" s="112"/>
      <c r="IQ325" s="112"/>
    </row>
    <row r="326" spans="232:251" ht="12.75">
      <c r="HX326" s="111"/>
      <c r="HY326" s="111"/>
      <c r="HZ326" s="111"/>
      <c r="IA326" s="111"/>
      <c r="IB326" s="111"/>
      <c r="IC326" s="111"/>
      <c r="ID326" s="111"/>
      <c r="IE326" s="111"/>
      <c r="IF326" s="111"/>
      <c r="IG326" s="111"/>
      <c r="IH326" s="111"/>
      <c r="II326" s="111"/>
      <c r="IJ326" s="111"/>
      <c r="IK326" s="111"/>
      <c r="IL326" s="111"/>
      <c r="IM326" s="111"/>
      <c r="IN326" s="111"/>
      <c r="IO326" s="112"/>
      <c r="IP326" s="112"/>
      <c r="IQ326" s="112"/>
    </row>
    <row r="327" spans="232:251" ht="12.75">
      <c r="HX327" s="111"/>
      <c r="HY327" s="111"/>
      <c r="HZ327" s="111"/>
      <c r="IA327" s="111"/>
      <c r="IB327" s="111"/>
      <c r="IC327" s="111"/>
      <c r="ID327" s="111"/>
      <c r="IE327" s="111"/>
      <c r="IF327" s="111"/>
      <c r="IG327" s="111"/>
      <c r="IH327" s="111"/>
      <c r="II327" s="111"/>
      <c r="IJ327" s="111"/>
      <c r="IK327" s="111"/>
      <c r="IL327" s="111"/>
      <c r="IM327" s="111"/>
      <c r="IN327" s="111"/>
      <c r="IO327" s="112"/>
      <c r="IP327" s="112"/>
      <c r="IQ327" s="112"/>
    </row>
    <row r="328" spans="232:251" ht="12.75">
      <c r="HX328" s="111"/>
      <c r="HY328" s="111"/>
      <c r="HZ328" s="111"/>
      <c r="IA328" s="111"/>
      <c r="IB328" s="111"/>
      <c r="IC328" s="111"/>
      <c r="ID328" s="111"/>
      <c r="IE328" s="111"/>
      <c r="IF328" s="111"/>
      <c r="IG328" s="111"/>
      <c r="IH328" s="111"/>
      <c r="II328" s="111"/>
      <c r="IJ328" s="111"/>
      <c r="IK328" s="111"/>
      <c r="IL328" s="111"/>
      <c r="IM328" s="111"/>
      <c r="IN328" s="111"/>
      <c r="IO328" s="112"/>
      <c r="IP328" s="112"/>
      <c r="IQ328" s="112"/>
    </row>
    <row r="329" spans="232:251" ht="12.75">
      <c r="HX329" s="111"/>
      <c r="HY329" s="111"/>
      <c r="HZ329" s="111"/>
      <c r="IA329" s="111"/>
      <c r="IB329" s="111"/>
      <c r="IC329" s="111"/>
      <c r="ID329" s="111"/>
      <c r="IE329" s="111"/>
      <c r="IF329" s="111"/>
      <c r="IG329" s="111"/>
      <c r="IH329" s="111"/>
      <c r="II329" s="111"/>
      <c r="IJ329" s="111"/>
      <c r="IK329" s="111"/>
      <c r="IL329" s="111"/>
      <c r="IM329" s="111"/>
      <c r="IN329" s="111"/>
      <c r="IO329" s="112"/>
      <c r="IP329" s="112"/>
      <c r="IQ329" s="112"/>
    </row>
    <row r="330" spans="232:251" ht="12.75">
      <c r="HX330" s="111"/>
      <c r="HY330" s="111"/>
      <c r="HZ330" s="111"/>
      <c r="IA330" s="111"/>
      <c r="IB330" s="111"/>
      <c r="IC330" s="111"/>
      <c r="ID330" s="111"/>
      <c r="IE330" s="111"/>
      <c r="IF330" s="111"/>
      <c r="IG330" s="111"/>
      <c r="IH330" s="111"/>
      <c r="II330" s="111"/>
      <c r="IJ330" s="111"/>
      <c r="IK330" s="111"/>
      <c r="IL330" s="111"/>
      <c r="IM330" s="111"/>
      <c r="IN330" s="111"/>
      <c r="IO330" s="112"/>
      <c r="IP330" s="112"/>
      <c r="IQ330" s="112"/>
    </row>
    <row r="331" spans="232:251" ht="12.75">
      <c r="HX331" s="111"/>
      <c r="HY331" s="111"/>
      <c r="HZ331" s="111"/>
      <c r="IA331" s="111"/>
      <c r="IB331" s="111"/>
      <c r="IC331" s="111"/>
      <c r="ID331" s="111"/>
      <c r="IE331" s="111"/>
      <c r="IF331" s="111"/>
      <c r="IG331" s="111"/>
      <c r="IH331" s="111"/>
      <c r="II331" s="111"/>
      <c r="IJ331" s="111"/>
      <c r="IK331" s="111"/>
      <c r="IL331" s="111"/>
      <c r="IM331" s="111"/>
      <c r="IN331" s="111"/>
      <c r="IO331" s="112"/>
      <c r="IP331" s="112"/>
      <c r="IQ331" s="112"/>
    </row>
    <row r="332" spans="232:251" ht="12.75">
      <c r="HX332" s="111"/>
      <c r="HY332" s="111"/>
      <c r="HZ332" s="111"/>
      <c r="IA332" s="111"/>
      <c r="IB332" s="111"/>
      <c r="IC332" s="111"/>
      <c r="ID332" s="111"/>
      <c r="IE332" s="111"/>
      <c r="IF332" s="111"/>
      <c r="IG332" s="111"/>
      <c r="IH332" s="111"/>
      <c r="II332" s="111"/>
      <c r="IJ332" s="111"/>
      <c r="IK332" s="111"/>
      <c r="IL332" s="111"/>
      <c r="IM332" s="111"/>
      <c r="IN332" s="111"/>
      <c r="IO332" s="112"/>
      <c r="IP332" s="112"/>
      <c r="IQ332" s="112"/>
    </row>
    <row r="333" spans="232:251" ht="12.75">
      <c r="HX333" s="111"/>
      <c r="HY333" s="111"/>
      <c r="HZ333" s="111"/>
      <c r="IA333" s="111"/>
      <c r="IB333" s="111"/>
      <c r="IC333" s="111"/>
      <c r="ID333" s="111"/>
      <c r="IE333" s="111"/>
      <c r="IF333" s="111"/>
      <c r="IG333" s="111"/>
      <c r="IH333" s="111"/>
      <c r="II333" s="111"/>
      <c r="IJ333" s="111"/>
      <c r="IK333" s="111"/>
      <c r="IL333" s="111"/>
      <c r="IM333" s="111"/>
      <c r="IN333" s="111"/>
      <c r="IO333" s="112"/>
      <c r="IP333" s="112"/>
      <c r="IQ333" s="112"/>
    </row>
    <row r="334" spans="232:251" ht="12.75">
      <c r="HX334" s="111"/>
      <c r="HY334" s="111"/>
      <c r="HZ334" s="111"/>
      <c r="IA334" s="111"/>
      <c r="IB334" s="111"/>
      <c r="IC334" s="111"/>
      <c r="ID334" s="111"/>
      <c r="IE334" s="111"/>
      <c r="IF334" s="111"/>
      <c r="IG334" s="111"/>
      <c r="IH334" s="111"/>
      <c r="II334" s="111"/>
      <c r="IJ334" s="111"/>
      <c r="IK334" s="111"/>
      <c r="IL334" s="111"/>
      <c r="IM334" s="111"/>
      <c r="IN334" s="111"/>
      <c r="IO334" s="112"/>
      <c r="IP334" s="112"/>
      <c r="IQ334" s="112"/>
    </row>
    <row r="335" spans="232:251" ht="12.75">
      <c r="HX335" s="111"/>
      <c r="HY335" s="111"/>
      <c r="HZ335" s="111"/>
      <c r="IA335" s="111"/>
      <c r="IB335" s="111"/>
      <c r="IC335" s="111"/>
      <c r="ID335" s="111"/>
      <c r="IE335" s="111"/>
      <c r="IF335" s="111"/>
      <c r="IG335" s="111"/>
      <c r="IH335" s="111"/>
      <c r="II335" s="111"/>
      <c r="IJ335" s="111"/>
      <c r="IK335" s="111"/>
      <c r="IL335" s="111"/>
      <c r="IM335" s="111"/>
      <c r="IN335" s="111"/>
      <c r="IO335" s="112"/>
      <c r="IP335" s="112"/>
      <c r="IQ335" s="112"/>
    </row>
    <row r="336" spans="232:251" ht="12.75">
      <c r="HX336" s="111"/>
      <c r="HY336" s="111"/>
      <c r="HZ336" s="111"/>
      <c r="IA336" s="111"/>
      <c r="IB336" s="111"/>
      <c r="IC336" s="111"/>
      <c r="ID336" s="111"/>
      <c r="IE336" s="111"/>
      <c r="IF336" s="111"/>
      <c r="IG336" s="111"/>
      <c r="IH336" s="111"/>
      <c r="II336" s="111"/>
      <c r="IJ336" s="111"/>
      <c r="IK336" s="111"/>
      <c r="IL336" s="111"/>
      <c r="IM336" s="111"/>
      <c r="IN336" s="111"/>
      <c r="IO336" s="112"/>
      <c r="IP336" s="112"/>
      <c r="IQ336" s="112"/>
    </row>
    <row r="337" spans="232:251" ht="12.75">
      <c r="HX337" s="111"/>
      <c r="HY337" s="111"/>
      <c r="HZ337" s="111"/>
      <c r="IA337" s="111"/>
      <c r="IB337" s="111"/>
      <c r="IC337" s="111"/>
      <c r="ID337" s="111"/>
      <c r="IE337" s="111"/>
      <c r="IF337" s="111"/>
      <c r="IG337" s="111"/>
      <c r="IH337" s="111"/>
      <c r="II337" s="111"/>
      <c r="IJ337" s="111"/>
      <c r="IK337" s="111"/>
      <c r="IL337" s="111"/>
      <c r="IM337" s="111"/>
      <c r="IN337" s="111"/>
      <c r="IO337" s="112"/>
      <c r="IP337" s="112"/>
      <c r="IQ337" s="112"/>
    </row>
    <row r="338" spans="232:251" ht="12.75">
      <c r="HX338" s="111"/>
      <c r="HY338" s="111"/>
      <c r="HZ338" s="111"/>
      <c r="IA338" s="111"/>
      <c r="IB338" s="111"/>
      <c r="IC338" s="111"/>
      <c r="ID338" s="111"/>
      <c r="IE338" s="111"/>
      <c r="IF338" s="111"/>
      <c r="IG338" s="111"/>
      <c r="IH338" s="111"/>
      <c r="II338" s="111"/>
      <c r="IJ338" s="111"/>
      <c r="IK338" s="111"/>
      <c r="IL338" s="111"/>
      <c r="IM338" s="111"/>
      <c r="IN338" s="111"/>
      <c r="IO338" s="112"/>
      <c r="IP338" s="112"/>
      <c r="IQ338" s="112"/>
    </row>
    <row r="339" spans="232:251" ht="12.75">
      <c r="HX339" s="111"/>
      <c r="HY339" s="111"/>
      <c r="HZ339" s="111"/>
      <c r="IA339" s="111"/>
      <c r="IB339" s="111"/>
      <c r="IC339" s="111"/>
      <c r="ID339" s="111"/>
      <c r="IE339" s="111"/>
      <c r="IF339" s="111"/>
      <c r="IG339" s="111"/>
      <c r="IH339" s="111"/>
      <c r="II339" s="111"/>
      <c r="IJ339" s="111"/>
      <c r="IK339" s="111"/>
      <c r="IL339" s="111"/>
      <c r="IM339" s="111"/>
      <c r="IN339" s="111"/>
      <c r="IO339" s="112"/>
      <c r="IP339" s="112"/>
      <c r="IQ339" s="112"/>
    </row>
  </sheetData>
  <sheetProtection password="CE2A" sheet="1" objects="1" scenarios="1"/>
  <mergeCells count="47">
    <mergeCell ref="J7:R8"/>
    <mergeCell ref="AE23:AL24"/>
    <mergeCell ref="AM23:AT24"/>
    <mergeCell ref="AA7:AA8"/>
    <mergeCell ref="AB7:AI8"/>
    <mergeCell ref="T7:Z8"/>
    <mergeCell ref="T9:AA10"/>
    <mergeCell ref="C3:AT3"/>
    <mergeCell ref="C12:AT12"/>
    <mergeCell ref="CZ34:DD34"/>
    <mergeCell ref="AE5:AI5"/>
    <mergeCell ref="AJ5:AR6"/>
    <mergeCell ref="DA30:DE32"/>
    <mergeCell ref="T5:AA6"/>
    <mergeCell ref="C5:S5"/>
    <mergeCell ref="C9:S9"/>
    <mergeCell ref="J24:Q25"/>
    <mergeCell ref="U31:Y31"/>
    <mergeCell ref="D32:T32"/>
    <mergeCell ref="Z28:AD28"/>
    <mergeCell ref="Z29:AD29"/>
    <mergeCell ref="U28:Y28"/>
    <mergeCell ref="AE9:AT10"/>
    <mergeCell ref="D16:E20"/>
    <mergeCell ref="AF15:AG21"/>
    <mergeCell ref="T15:X21"/>
    <mergeCell ref="I17:Q19"/>
    <mergeCell ref="Z33:AD33"/>
    <mergeCell ref="Z30:AD30"/>
    <mergeCell ref="AF28:AS28"/>
    <mergeCell ref="Z31:AD31"/>
    <mergeCell ref="D29:T29"/>
    <mergeCell ref="U29:Y29"/>
    <mergeCell ref="D30:T30"/>
    <mergeCell ref="U30:Y30"/>
    <mergeCell ref="D33:T33"/>
    <mergeCell ref="D31:T31"/>
    <mergeCell ref="AO32:AS33"/>
    <mergeCell ref="AF32:AN33"/>
    <mergeCell ref="AM29:AS30"/>
    <mergeCell ref="AF29:AL30"/>
    <mergeCell ref="D28:T28"/>
    <mergeCell ref="CS36:CV36"/>
    <mergeCell ref="AF31:AS31"/>
    <mergeCell ref="U33:Y33"/>
    <mergeCell ref="U32:Y32"/>
    <mergeCell ref="Z32:AD32"/>
  </mergeCells>
  <conditionalFormatting sqref="AE9">
    <cfRule type="expression" priority="1" dxfId="18" stopIfTrue="1">
      <formula>$CU$40=1</formula>
    </cfRule>
  </conditionalFormatting>
  <conditionalFormatting sqref="CZ34:DK34 DD36">
    <cfRule type="expression" priority="2" dxfId="17" stopIfTrue="1">
      <formula>$DC$36=1</formula>
    </cfRule>
  </conditionalFormatting>
  <conditionalFormatting sqref="R15:R21">
    <cfRule type="expression" priority="3" dxfId="16" stopIfTrue="1">
      <formula>$DD$36=0</formula>
    </cfRule>
  </conditionalFormatting>
  <conditionalFormatting sqref="S15">
    <cfRule type="expression" priority="4" dxfId="7" stopIfTrue="1">
      <formula>$DD$36=0</formula>
    </cfRule>
    <cfRule type="expression" priority="5" dxfId="14" stopIfTrue="1">
      <formula>$DD$36=1</formula>
    </cfRule>
  </conditionalFormatting>
  <conditionalFormatting sqref="S16:S20">
    <cfRule type="expression" priority="6" dxfId="13" stopIfTrue="1">
      <formula>$DD$36=0</formula>
    </cfRule>
    <cfRule type="expression" priority="7" dxfId="12" stopIfTrue="1">
      <formula>$DD$36=1</formula>
    </cfRule>
  </conditionalFormatting>
  <conditionalFormatting sqref="S21">
    <cfRule type="expression" priority="8" dxfId="7" stopIfTrue="1">
      <formula>$DD$36=0</formula>
    </cfRule>
    <cfRule type="expression" priority="9" dxfId="10" stopIfTrue="1">
      <formula>$DD$36=1</formula>
    </cfRule>
  </conditionalFormatting>
  <conditionalFormatting sqref="T15:X21">
    <cfRule type="expression" priority="10" dxfId="9" stopIfTrue="1">
      <formula>$DD$36=1</formula>
    </cfRule>
  </conditionalFormatting>
  <conditionalFormatting sqref="S23">
    <cfRule type="expression" priority="11" dxfId="7" stopIfTrue="1">
      <formula>$DD$36=0</formula>
    </cfRule>
  </conditionalFormatting>
  <conditionalFormatting sqref="S24">
    <cfRule type="expression" priority="12" dxfId="7" stopIfTrue="1">
      <formula>$DD$36=0</formula>
    </cfRule>
    <cfRule type="expression" priority="13" dxfId="6" stopIfTrue="1">
      <formula>$DD$36=1</formula>
    </cfRule>
  </conditionalFormatting>
  <conditionalFormatting sqref="T23:Y24">
    <cfRule type="expression" priority="14" dxfId="5" stopIfTrue="1">
      <formula>$DD$36=1</formula>
    </cfRule>
  </conditionalFormatting>
  <conditionalFormatting sqref="C12:AT12">
    <cfRule type="expression" priority="15" dxfId="4" stopIfTrue="1">
      <formula>$DC$36=1</formula>
    </cfRule>
    <cfRule type="expression" priority="16" dxfId="2" stopIfTrue="1">
      <formula>$DC$36=0.99</formula>
    </cfRule>
    <cfRule type="expression" priority="17" dxfId="2" stopIfTrue="1">
      <formula>$DC$36=1.01</formula>
    </cfRule>
  </conditionalFormatting>
  <printOptions/>
  <pageMargins left="0.75" right="0.75" top="1" bottom="1" header="0.5" footer="0.5"/>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tabColor indexed="48"/>
  </sheetPr>
  <dimension ref="A2:EN253"/>
  <sheetViews>
    <sheetView zoomScalePageLayoutView="0" workbookViewId="0" topLeftCell="A1">
      <selection activeCell="P51" sqref="P51"/>
    </sheetView>
  </sheetViews>
  <sheetFormatPr defaultColWidth="4.7109375" defaultRowHeight="12.75"/>
  <cols>
    <col min="1" max="1" width="2.8515625" style="1" customWidth="1"/>
    <col min="2" max="2" width="1.57421875" style="1" customWidth="1"/>
    <col min="3" max="3" width="2.421875" style="1" customWidth="1"/>
    <col min="4" max="5" width="4.140625" style="1" customWidth="1"/>
    <col min="6" max="72" width="1.7109375" style="1" customWidth="1"/>
    <col min="73" max="73" width="0.9921875" style="1" customWidth="1"/>
    <col min="74" max="74" width="0.71875" style="1" customWidth="1"/>
    <col min="75" max="76" width="1.28515625" style="1" customWidth="1"/>
    <col min="77" max="77" width="0.9921875" style="1" customWidth="1"/>
    <col min="78" max="16384" width="4.7109375" style="1" customWidth="1"/>
  </cols>
  <sheetData>
    <row r="1" s="5" customFormat="1" ht="5.25" customHeight="1" thickBot="1"/>
    <row r="2" spans="1:77" ht="3.75" customHeight="1" thickBot="1">
      <c r="A2" s="5"/>
      <c r="B2" s="24"/>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6"/>
      <c r="BW2" s="5"/>
      <c r="BX2" s="5"/>
      <c r="BY2" s="5"/>
    </row>
    <row r="3" spans="1:77" s="8" customFormat="1" ht="10.5" customHeight="1">
      <c r="A3" s="7"/>
      <c r="B3" s="323" t="s">
        <v>28</v>
      </c>
      <c r="C3" s="324"/>
      <c r="D3" s="324"/>
      <c r="E3" s="324"/>
      <c r="F3" s="324"/>
      <c r="G3" s="324"/>
      <c r="H3" s="324"/>
      <c r="I3" s="325"/>
      <c r="J3" s="303">
        <v>110</v>
      </c>
      <c r="K3" s="304"/>
      <c r="L3" s="304"/>
      <c r="M3" s="304"/>
      <c r="N3" s="304"/>
      <c r="O3" s="305"/>
      <c r="P3" s="46"/>
      <c r="Q3" s="53"/>
      <c r="R3" s="324" t="s">
        <v>5</v>
      </c>
      <c r="S3" s="324"/>
      <c r="T3" s="324"/>
      <c r="U3" s="324"/>
      <c r="V3" s="324"/>
      <c r="W3" s="324"/>
      <c r="X3" s="324"/>
      <c r="Y3" s="324"/>
      <c r="Z3" s="326">
        <v>50</v>
      </c>
      <c r="AA3" s="327"/>
      <c r="AB3" s="327"/>
      <c r="AC3" s="327"/>
      <c r="AD3" s="328"/>
      <c r="AE3" s="46"/>
      <c r="AF3" s="46"/>
      <c r="AG3" s="324" t="s">
        <v>6</v>
      </c>
      <c r="AH3" s="324"/>
      <c r="AI3" s="324"/>
      <c r="AJ3" s="324"/>
      <c r="AK3" s="324"/>
      <c r="AL3" s="324"/>
      <c r="AM3" s="326">
        <v>25</v>
      </c>
      <c r="AN3" s="327"/>
      <c r="AO3" s="327"/>
      <c r="AP3" s="327"/>
      <c r="AQ3" s="328"/>
      <c r="AR3" s="46"/>
      <c r="AS3" s="46"/>
      <c r="AT3" s="302" t="s">
        <v>16</v>
      </c>
      <c r="AU3" s="302"/>
      <c r="AV3" s="302"/>
      <c r="AW3" s="302"/>
      <c r="AX3" s="302"/>
      <c r="AY3" s="302"/>
      <c r="AZ3" s="326">
        <v>100</v>
      </c>
      <c r="BA3" s="327"/>
      <c r="BB3" s="327"/>
      <c r="BC3" s="327"/>
      <c r="BD3" s="327"/>
      <c r="BE3" s="328"/>
      <c r="BF3" s="46"/>
      <c r="BG3" s="53"/>
      <c r="BH3" s="302" t="s">
        <v>17</v>
      </c>
      <c r="BI3" s="302"/>
      <c r="BJ3" s="302"/>
      <c r="BK3" s="302"/>
      <c r="BL3" s="302"/>
      <c r="BM3" s="302"/>
      <c r="BN3" s="303">
        <v>100</v>
      </c>
      <c r="BO3" s="304"/>
      <c r="BP3" s="304"/>
      <c r="BQ3" s="304"/>
      <c r="BR3" s="304"/>
      <c r="BS3" s="305"/>
      <c r="BT3" s="46"/>
      <c r="BU3" s="13"/>
      <c r="BV3" s="27"/>
      <c r="BW3" s="7"/>
      <c r="BX3" s="7"/>
      <c r="BY3" s="7"/>
    </row>
    <row r="4" spans="2:74" s="5" customFormat="1" ht="4.5" customHeight="1" thickBot="1">
      <c r="B4" s="47"/>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13"/>
      <c r="BV4" s="29"/>
    </row>
    <row r="5" spans="1:76" ht="10.5" customHeight="1">
      <c r="A5" s="5"/>
      <c r="B5" s="306" t="s">
        <v>7</v>
      </c>
      <c r="C5" s="302"/>
      <c r="D5" s="302"/>
      <c r="E5" s="302"/>
      <c r="F5" s="302"/>
      <c r="G5" s="302"/>
      <c r="H5" s="302"/>
      <c r="I5" s="302"/>
      <c r="J5" s="307">
        <v>150</v>
      </c>
      <c r="K5" s="308"/>
      <c r="L5" s="308"/>
      <c r="M5" s="308"/>
      <c r="N5" s="308"/>
      <c r="O5" s="308"/>
      <c r="P5" s="308"/>
      <c r="Q5" s="309"/>
      <c r="R5" s="46"/>
      <c r="S5" s="46"/>
      <c r="T5" s="5"/>
      <c r="U5" s="310" t="s">
        <v>13</v>
      </c>
      <c r="V5" s="311"/>
      <c r="W5" s="311"/>
      <c r="X5" s="311"/>
      <c r="Y5" s="311"/>
      <c r="Z5" s="311"/>
      <c r="AA5" s="311"/>
      <c r="AB5" s="312">
        <f>(J3*(AZ3+AZ3+BN3+BN3))/4/1000000</f>
        <v>0.011</v>
      </c>
      <c r="AC5" s="312"/>
      <c r="AD5" s="312"/>
      <c r="AE5" s="312"/>
      <c r="AF5" s="312"/>
      <c r="AG5" s="312"/>
      <c r="AH5" s="311" t="s">
        <v>9</v>
      </c>
      <c r="AI5" s="311"/>
      <c r="AJ5" s="311"/>
      <c r="AK5" s="313">
        <f>J5/AB5/3600</f>
        <v>3.7878787878787885</v>
      </c>
      <c r="AL5" s="313"/>
      <c r="AM5" s="313"/>
      <c r="AN5" s="313"/>
      <c r="AO5" s="313"/>
      <c r="AP5" s="313"/>
      <c r="AQ5" s="314" t="str">
        <f>CONCATENATE(CB8,CC8,CD8,CJ8,CK8)</f>
        <v>Basınç kaybı ( Pa ) = 8,66 Pa / m = 0,883 mmSS / m</v>
      </c>
      <c r="AR5" s="314"/>
      <c r="AS5" s="314"/>
      <c r="AT5" s="314"/>
      <c r="AU5" s="314"/>
      <c r="AV5" s="314"/>
      <c r="AW5" s="314"/>
      <c r="AX5" s="314"/>
      <c r="AY5" s="314"/>
      <c r="AZ5" s="314"/>
      <c r="BA5" s="314"/>
      <c r="BB5" s="314"/>
      <c r="BC5" s="314"/>
      <c r="BD5" s="314"/>
      <c r="BE5" s="314"/>
      <c r="BF5" s="314"/>
      <c r="BG5" s="314"/>
      <c r="BH5" s="314"/>
      <c r="BI5" s="314"/>
      <c r="BJ5" s="314"/>
      <c r="BK5" s="314"/>
      <c r="BL5" s="314"/>
      <c r="BM5" s="314"/>
      <c r="BN5" s="314"/>
      <c r="BO5" s="314"/>
      <c r="BP5" s="314"/>
      <c r="BQ5" s="314"/>
      <c r="BR5" s="314"/>
      <c r="BS5" s="314"/>
      <c r="BT5" s="314"/>
      <c r="BU5" s="315"/>
      <c r="BV5" s="29"/>
      <c r="BW5" s="5"/>
      <c r="BX5" s="5"/>
    </row>
    <row r="6" spans="1:77" ht="2.25" customHeight="1">
      <c r="A6" s="5"/>
      <c r="B6" s="28"/>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29"/>
      <c r="BW6" s="5"/>
      <c r="BX6" s="5"/>
      <c r="BY6" s="5"/>
    </row>
    <row r="7" spans="1:77" ht="10.5" customHeight="1" thickBot="1">
      <c r="A7" s="5"/>
      <c r="B7" s="28"/>
      <c r="C7" s="289" t="s">
        <v>2</v>
      </c>
      <c r="D7" s="289"/>
      <c r="E7" s="289"/>
      <c r="F7" s="289"/>
      <c r="G7" s="289"/>
      <c r="H7" s="289"/>
      <c r="I7" s="289"/>
      <c r="J7" s="289"/>
      <c r="K7" s="289"/>
      <c r="L7" s="289"/>
      <c r="M7" s="289"/>
      <c r="N7" s="289"/>
      <c r="O7" s="289"/>
      <c r="P7" s="289"/>
      <c r="Q7" s="289"/>
      <c r="R7" s="289"/>
      <c r="S7" s="289"/>
      <c r="T7" s="289"/>
      <c r="U7" s="290" t="s">
        <v>0</v>
      </c>
      <c r="V7" s="290"/>
      <c r="W7" s="290"/>
      <c r="X7" s="290"/>
      <c r="Y7" s="290"/>
      <c r="Z7" s="290"/>
      <c r="AA7" s="290"/>
      <c r="AB7" s="290"/>
      <c r="AC7" s="290"/>
      <c r="AD7" s="290"/>
      <c r="AE7" s="290"/>
      <c r="AF7" s="290"/>
      <c r="AG7" s="290"/>
      <c r="AH7" s="290"/>
      <c r="AI7" s="290"/>
      <c r="AJ7" s="290"/>
      <c r="AK7" s="290"/>
      <c r="AL7" s="290"/>
      <c r="AM7" s="290"/>
      <c r="AN7" s="290"/>
      <c r="AO7" s="290"/>
      <c r="AP7" s="290"/>
      <c r="AQ7" s="290"/>
      <c r="AR7" s="290"/>
      <c r="AS7" s="290"/>
      <c r="AT7" s="290"/>
      <c r="AU7" s="290"/>
      <c r="AV7" s="290"/>
      <c r="AW7" s="290"/>
      <c r="AX7" s="290"/>
      <c r="AY7" s="290"/>
      <c r="AZ7" s="290"/>
      <c r="BA7" s="290"/>
      <c r="BB7" s="290"/>
      <c r="BC7" s="290"/>
      <c r="BD7" s="32"/>
      <c r="BE7" s="32"/>
      <c r="BF7" s="32"/>
      <c r="BG7" s="32"/>
      <c r="BH7" s="32"/>
      <c r="BI7" s="32"/>
      <c r="BJ7" s="32"/>
      <c r="BK7" s="32"/>
      <c r="BL7" s="32"/>
      <c r="BM7" s="32"/>
      <c r="BN7" s="32"/>
      <c r="BO7" s="32"/>
      <c r="BP7" s="32"/>
      <c r="BQ7" s="32"/>
      <c r="BR7" s="32"/>
      <c r="BS7" s="32"/>
      <c r="BT7" s="32"/>
      <c r="BU7" s="6"/>
      <c r="BV7" s="29"/>
      <c r="BW7" s="5"/>
      <c r="BX7" s="5"/>
      <c r="BY7" s="5"/>
    </row>
    <row r="8" spans="1:90" ht="29.25" customHeight="1" thickBot="1">
      <c r="A8" s="5"/>
      <c r="B8" s="28"/>
      <c r="C8" s="31"/>
      <c r="D8" s="34" t="s">
        <v>4</v>
      </c>
      <c r="E8" s="33" t="s">
        <v>3</v>
      </c>
      <c r="F8" s="35">
        <f>Z3</f>
        <v>50</v>
      </c>
      <c r="G8" s="36">
        <f aca="true" t="shared" si="0" ref="G8:BR8">$AM$3+F8</f>
        <v>75</v>
      </c>
      <c r="H8" s="37">
        <f t="shared" si="0"/>
        <v>100</v>
      </c>
      <c r="I8" s="36">
        <f t="shared" si="0"/>
        <v>125</v>
      </c>
      <c r="J8" s="37">
        <f t="shared" si="0"/>
        <v>150</v>
      </c>
      <c r="K8" s="36">
        <f t="shared" si="0"/>
        <v>175</v>
      </c>
      <c r="L8" s="37">
        <f t="shared" si="0"/>
        <v>200</v>
      </c>
      <c r="M8" s="36">
        <f t="shared" si="0"/>
        <v>225</v>
      </c>
      <c r="N8" s="37">
        <f t="shared" si="0"/>
        <v>250</v>
      </c>
      <c r="O8" s="36">
        <f t="shared" si="0"/>
        <v>275</v>
      </c>
      <c r="P8" s="37">
        <f t="shared" si="0"/>
        <v>300</v>
      </c>
      <c r="Q8" s="36">
        <f t="shared" si="0"/>
        <v>325</v>
      </c>
      <c r="R8" s="37">
        <f t="shared" si="0"/>
        <v>350</v>
      </c>
      <c r="S8" s="36">
        <f t="shared" si="0"/>
        <v>375</v>
      </c>
      <c r="T8" s="37">
        <f t="shared" si="0"/>
        <v>400</v>
      </c>
      <c r="U8" s="36">
        <f t="shared" si="0"/>
        <v>425</v>
      </c>
      <c r="V8" s="37">
        <f t="shared" si="0"/>
        <v>450</v>
      </c>
      <c r="W8" s="36">
        <f t="shared" si="0"/>
        <v>475</v>
      </c>
      <c r="X8" s="37">
        <f t="shared" si="0"/>
        <v>500</v>
      </c>
      <c r="Y8" s="36">
        <f t="shared" si="0"/>
        <v>525</v>
      </c>
      <c r="Z8" s="37">
        <f t="shared" si="0"/>
        <v>550</v>
      </c>
      <c r="AA8" s="36">
        <f t="shared" si="0"/>
        <v>575</v>
      </c>
      <c r="AB8" s="37">
        <f t="shared" si="0"/>
        <v>600</v>
      </c>
      <c r="AC8" s="36">
        <f t="shared" si="0"/>
        <v>625</v>
      </c>
      <c r="AD8" s="37">
        <f t="shared" si="0"/>
        <v>650</v>
      </c>
      <c r="AE8" s="36">
        <f t="shared" si="0"/>
        <v>675</v>
      </c>
      <c r="AF8" s="37">
        <f t="shared" si="0"/>
        <v>700</v>
      </c>
      <c r="AG8" s="36">
        <f t="shared" si="0"/>
        <v>725</v>
      </c>
      <c r="AH8" s="37">
        <f t="shared" si="0"/>
        <v>750</v>
      </c>
      <c r="AI8" s="36">
        <f t="shared" si="0"/>
        <v>775</v>
      </c>
      <c r="AJ8" s="37">
        <f t="shared" si="0"/>
        <v>800</v>
      </c>
      <c r="AK8" s="36">
        <f t="shared" si="0"/>
        <v>825</v>
      </c>
      <c r="AL8" s="37">
        <f t="shared" si="0"/>
        <v>850</v>
      </c>
      <c r="AM8" s="36">
        <f t="shared" si="0"/>
        <v>875</v>
      </c>
      <c r="AN8" s="37">
        <f t="shared" si="0"/>
        <v>900</v>
      </c>
      <c r="AO8" s="36">
        <f t="shared" si="0"/>
        <v>925</v>
      </c>
      <c r="AP8" s="37">
        <f t="shared" si="0"/>
        <v>950</v>
      </c>
      <c r="AQ8" s="36">
        <f t="shared" si="0"/>
        <v>975</v>
      </c>
      <c r="AR8" s="37">
        <f t="shared" si="0"/>
        <v>1000</v>
      </c>
      <c r="AS8" s="36">
        <f t="shared" si="0"/>
        <v>1025</v>
      </c>
      <c r="AT8" s="37">
        <f t="shared" si="0"/>
        <v>1050</v>
      </c>
      <c r="AU8" s="36">
        <f t="shared" si="0"/>
        <v>1075</v>
      </c>
      <c r="AV8" s="37">
        <f t="shared" si="0"/>
        <v>1100</v>
      </c>
      <c r="AW8" s="36">
        <f t="shared" si="0"/>
        <v>1125</v>
      </c>
      <c r="AX8" s="37">
        <f t="shared" si="0"/>
        <v>1150</v>
      </c>
      <c r="AY8" s="36">
        <f t="shared" si="0"/>
        <v>1175</v>
      </c>
      <c r="AZ8" s="37">
        <f t="shared" si="0"/>
        <v>1200</v>
      </c>
      <c r="BA8" s="36">
        <f t="shared" si="0"/>
        <v>1225</v>
      </c>
      <c r="BB8" s="37">
        <f t="shared" si="0"/>
        <v>1250</v>
      </c>
      <c r="BC8" s="36">
        <f t="shared" si="0"/>
        <v>1275</v>
      </c>
      <c r="BD8" s="37">
        <f t="shared" si="0"/>
        <v>1300</v>
      </c>
      <c r="BE8" s="36">
        <f t="shared" si="0"/>
        <v>1325</v>
      </c>
      <c r="BF8" s="37">
        <f t="shared" si="0"/>
        <v>1350</v>
      </c>
      <c r="BG8" s="36">
        <f t="shared" si="0"/>
        <v>1375</v>
      </c>
      <c r="BH8" s="37">
        <f t="shared" si="0"/>
        <v>1400</v>
      </c>
      <c r="BI8" s="36">
        <f t="shared" si="0"/>
        <v>1425</v>
      </c>
      <c r="BJ8" s="37">
        <f t="shared" si="0"/>
        <v>1450</v>
      </c>
      <c r="BK8" s="36">
        <f t="shared" si="0"/>
        <v>1475</v>
      </c>
      <c r="BL8" s="37">
        <f t="shared" si="0"/>
        <v>1500</v>
      </c>
      <c r="BM8" s="36">
        <f t="shared" si="0"/>
        <v>1525</v>
      </c>
      <c r="BN8" s="37">
        <f t="shared" si="0"/>
        <v>1550</v>
      </c>
      <c r="BO8" s="36">
        <f t="shared" si="0"/>
        <v>1575</v>
      </c>
      <c r="BP8" s="37">
        <f t="shared" si="0"/>
        <v>1600</v>
      </c>
      <c r="BQ8" s="36">
        <f t="shared" si="0"/>
        <v>1625</v>
      </c>
      <c r="BR8" s="37">
        <f t="shared" si="0"/>
        <v>1650</v>
      </c>
      <c r="BS8" s="36">
        <f>$AM$3+BR8</f>
        <v>1675</v>
      </c>
      <c r="BT8" s="38">
        <f>$AM$3+BS8</f>
        <v>1700</v>
      </c>
      <c r="BU8" s="13"/>
      <c r="BV8" s="29"/>
      <c r="BW8" s="5"/>
      <c r="BX8" s="13"/>
      <c r="BY8" s="5"/>
      <c r="CA8" s="48"/>
      <c r="CB8" s="49" t="s">
        <v>10</v>
      </c>
      <c r="CC8" s="49">
        <f>ROUNDUP(CJ8*9.807,3)</f>
        <v>8.66</v>
      </c>
      <c r="CD8" s="49" t="s">
        <v>11</v>
      </c>
      <c r="CE8" s="49"/>
      <c r="CF8" s="49"/>
      <c r="CG8" s="49"/>
      <c r="CH8" s="49"/>
      <c r="CI8" s="49"/>
      <c r="CJ8" s="50">
        <f>ROUNDUP(P41,3)</f>
        <v>0.883</v>
      </c>
      <c r="CK8" s="49" t="s">
        <v>12</v>
      </c>
      <c r="CL8" s="51"/>
    </row>
    <row r="9" spans="1:144" ht="8.25" customHeight="1">
      <c r="A9" s="5"/>
      <c r="B9" s="28"/>
      <c r="C9" s="273" t="s">
        <v>1</v>
      </c>
      <c r="D9" s="274">
        <f>Z3</f>
        <v>50</v>
      </c>
      <c r="E9" s="275"/>
      <c r="F9" s="14">
        <f aca="true" t="shared" si="1" ref="F9:O11">BZ46</f>
        <v>55</v>
      </c>
      <c r="G9" s="15">
        <f t="shared" si="1"/>
        <v>70</v>
      </c>
      <c r="H9" s="15">
        <f t="shared" si="1"/>
        <v>80</v>
      </c>
      <c r="I9" s="15">
        <f t="shared" si="1"/>
        <v>85</v>
      </c>
      <c r="J9" s="15">
        <f t="shared" si="1"/>
        <v>95</v>
      </c>
      <c r="K9" s="15">
        <f t="shared" si="1"/>
        <v>100</v>
      </c>
      <c r="L9" s="15">
        <f t="shared" si="1"/>
        <v>105</v>
      </c>
      <c r="M9" s="15">
        <f t="shared" si="1"/>
        <v>110</v>
      </c>
      <c r="N9" s="15">
        <f t="shared" si="1"/>
        <v>115</v>
      </c>
      <c r="O9" s="15">
        <f t="shared" si="1"/>
        <v>120</v>
      </c>
      <c r="P9" s="15">
        <f aca="true" t="shared" si="2" ref="P9:V11">CJ46</f>
        <v>125</v>
      </c>
      <c r="Q9" s="15">
        <f t="shared" si="2"/>
        <v>130</v>
      </c>
      <c r="R9" s="15">
        <f t="shared" si="2"/>
        <v>135</v>
      </c>
      <c r="S9" s="15">
        <f t="shared" si="2"/>
        <v>135</v>
      </c>
      <c r="T9" s="15">
        <f t="shared" si="2"/>
        <v>140</v>
      </c>
      <c r="U9" s="15">
        <f t="shared" si="2"/>
        <v>145</v>
      </c>
      <c r="V9" s="15">
        <f t="shared" si="2"/>
        <v>145</v>
      </c>
      <c r="W9" s="15">
        <f aca="true" t="shared" si="3" ref="W9:AL24">CQ46</f>
        <v>150</v>
      </c>
      <c r="X9" s="15">
        <f t="shared" si="3"/>
        <v>155</v>
      </c>
      <c r="Y9" s="15">
        <f t="shared" si="3"/>
        <v>155</v>
      </c>
      <c r="Z9" s="15">
        <f t="shared" si="3"/>
        <v>160</v>
      </c>
      <c r="AA9" s="15">
        <f t="shared" si="3"/>
        <v>160</v>
      </c>
      <c r="AB9" s="15">
        <f t="shared" si="3"/>
        <v>165</v>
      </c>
      <c r="AC9" s="15">
        <f t="shared" si="3"/>
        <v>165</v>
      </c>
      <c r="AD9" s="15">
        <f t="shared" si="3"/>
        <v>170</v>
      </c>
      <c r="AE9" s="15">
        <f t="shared" si="3"/>
        <v>170</v>
      </c>
      <c r="AF9" s="15">
        <f t="shared" si="3"/>
        <v>175</v>
      </c>
      <c r="AG9" s="15">
        <f t="shared" si="3"/>
        <v>175</v>
      </c>
      <c r="AH9" s="15">
        <f t="shared" si="3"/>
        <v>180</v>
      </c>
      <c r="AI9" s="15">
        <f t="shared" si="3"/>
        <v>180</v>
      </c>
      <c r="AJ9" s="15">
        <f t="shared" si="3"/>
        <v>185</v>
      </c>
      <c r="AK9" s="15">
        <f t="shared" si="3"/>
        <v>185</v>
      </c>
      <c r="AL9" s="15">
        <f t="shared" si="3"/>
        <v>190</v>
      </c>
      <c r="AM9" s="15">
        <f aca="true" t="shared" si="4" ref="AM9:BB24">DG46</f>
        <v>190</v>
      </c>
      <c r="AN9" s="15">
        <f t="shared" si="4"/>
        <v>190</v>
      </c>
      <c r="AO9" s="15">
        <f t="shared" si="4"/>
        <v>195</v>
      </c>
      <c r="AP9" s="15">
        <f t="shared" si="4"/>
        <v>195</v>
      </c>
      <c r="AQ9" s="15">
        <f t="shared" si="4"/>
        <v>200</v>
      </c>
      <c r="AR9" s="15">
        <f t="shared" si="4"/>
        <v>200</v>
      </c>
      <c r="AS9" s="15">
        <f t="shared" si="4"/>
        <v>200</v>
      </c>
      <c r="AT9" s="15">
        <f t="shared" si="4"/>
        <v>205</v>
      </c>
      <c r="AU9" s="15">
        <f t="shared" si="4"/>
        <v>205</v>
      </c>
      <c r="AV9" s="15">
        <f t="shared" si="4"/>
        <v>205</v>
      </c>
      <c r="AW9" s="15">
        <f t="shared" si="4"/>
        <v>210</v>
      </c>
      <c r="AX9" s="15">
        <f t="shared" si="4"/>
        <v>210</v>
      </c>
      <c r="AY9" s="15">
        <f t="shared" si="4"/>
        <v>215</v>
      </c>
      <c r="AZ9" s="15">
        <f t="shared" si="4"/>
        <v>215</v>
      </c>
      <c r="BA9" s="15">
        <f t="shared" si="4"/>
        <v>215</v>
      </c>
      <c r="BB9" s="15">
        <f t="shared" si="4"/>
        <v>220</v>
      </c>
      <c r="BC9" s="15">
        <f aca="true" t="shared" si="5" ref="BC9:BR24">DW46</f>
        <v>220</v>
      </c>
      <c r="BD9" s="15">
        <f t="shared" si="5"/>
        <v>220</v>
      </c>
      <c r="BE9" s="15">
        <f t="shared" si="5"/>
        <v>225</v>
      </c>
      <c r="BF9" s="15">
        <f t="shared" si="5"/>
        <v>225</v>
      </c>
      <c r="BG9" s="15">
        <f t="shared" si="5"/>
        <v>225</v>
      </c>
      <c r="BH9" s="15">
        <f t="shared" si="5"/>
        <v>225</v>
      </c>
      <c r="BI9" s="15">
        <f t="shared" si="5"/>
        <v>230</v>
      </c>
      <c r="BJ9" s="15">
        <f t="shared" si="5"/>
        <v>230</v>
      </c>
      <c r="BK9" s="15">
        <f t="shared" si="5"/>
        <v>230</v>
      </c>
      <c r="BL9" s="15">
        <f t="shared" si="5"/>
        <v>235</v>
      </c>
      <c r="BM9" s="15">
        <f t="shared" si="5"/>
        <v>235</v>
      </c>
      <c r="BN9" s="15">
        <f t="shared" si="5"/>
        <v>235</v>
      </c>
      <c r="BO9" s="15">
        <f t="shared" si="5"/>
        <v>240</v>
      </c>
      <c r="BP9" s="15">
        <f t="shared" si="5"/>
        <v>240</v>
      </c>
      <c r="BQ9" s="15">
        <f t="shared" si="5"/>
        <v>240</v>
      </c>
      <c r="BR9" s="15">
        <f t="shared" si="5"/>
        <v>240</v>
      </c>
      <c r="BS9" s="15">
        <f aca="true" t="shared" si="6" ref="BS9:BT25">EM46</f>
        <v>245</v>
      </c>
      <c r="BT9" s="16">
        <f t="shared" si="6"/>
        <v>245</v>
      </c>
      <c r="BU9" s="13"/>
      <c r="BV9" s="29"/>
      <c r="BW9" s="5"/>
      <c r="BX9" s="5"/>
      <c r="BY9" s="5"/>
      <c r="BZ9" s="2">
        <f aca="true" t="shared" si="7" ref="BZ9:EK9">F8</f>
        <v>50</v>
      </c>
      <c r="CA9" s="2">
        <f t="shared" si="7"/>
        <v>75</v>
      </c>
      <c r="CB9" s="2">
        <f t="shared" si="7"/>
        <v>100</v>
      </c>
      <c r="CC9" s="2">
        <f t="shared" si="7"/>
        <v>125</v>
      </c>
      <c r="CD9" s="2">
        <f t="shared" si="7"/>
        <v>150</v>
      </c>
      <c r="CE9" s="2">
        <f t="shared" si="7"/>
        <v>175</v>
      </c>
      <c r="CF9" s="2">
        <f t="shared" si="7"/>
        <v>200</v>
      </c>
      <c r="CG9" s="2">
        <f t="shared" si="7"/>
        <v>225</v>
      </c>
      <c r="CH9" s="2">
        <f t="shared" si="7"/>
        <v>250</v>
      </c>
      <c r="CI9" s="2">
        <f t="shared" si="7"/>
        <v>275</v>
      </c>
      <c r="CJ9" s="2">
        <f t="shared" si="7"/>
        <v>300</v>
      </c>
      <c r="CK9" s="2">
        <f t="shared" si="7"/>
        <v>325</v>
      </c>
      <c r="CL9" s="2">
        <f t="shared" si="7"/>
        <v>350</v>
      </c>
      <c r="CM9" s="2">
        <f t="shared" si="7"/>
        <v>375</v>
      </c>
      <c r="CN9" s="2">
        <f t="shared" si="7"/>
        <v>400</v>
      </c>
      <c r="CO9" s="2">
        <f t="shared" si="7"/>
        <v>425</v>
      </c>
      <c r="CP9" s="2">
        <f t="shared" si="7"/>
        <v>450</v>
      </c>
      <c r="CQ9" s="2">
        <f t="shared" si="7"/>
        <v>475</v>
      </c>
      <c r="CR9" s="2">
        <f t="shared" si="7"/>
        <v>500</v>
      </c>
      <c r="CS9" s="2">
        <f t="shared" si="7"/>
        <v>525</v>
      </c>
      <c r="CT9" s="2">
        <f t="shared" si="7"/>
        <v>550</v>
      </c>
      <c r="CU9" s="2">
        <f t="shared" si="7"/>
        <v>575</v>
      </c>
      <c r="CV9" s="2">
        <f t="shared" si="7"/>
        <v>600</v>
      </c>
      <c r="CW9" s="2">
        <f t="shared" si="7"/>
        <v>625</v>
      </c>
      <c r="CX9" s="2">
        <f t="shared" si="7"/>
        <v>650</v>
      </c>
      <c r="CY9" s="2">
        <f t="shared" si="7"/>
        <v>675</v>
      </c>
      <c r="CZ9" s="2">
        <f t="shared" si="7"/>
        <v>700</v>
      </c>
      <c r="DA9" s="2">
        <f t="shared" si="7"/>
        <v>725</v>
      </c>
      <c r="DB9" s="2">
        <f t="shared" si="7"/>
        <v>750</v>
      </c>
      <c r="DC9" s="2">
        <f t="shared" si="7"/>
        <v>775</v>
      </c>
      <c r="DD9" s="2">
        <f t="shared" si="7"/>
        <v>800</v>
      </c>
      <c r="DE9" s="2">
        <f t="shared" si="7"/>
        <v>825</v>
      </c>
      <c r="DF9" s="2">
        <f t="shared" si="7"/>
        <v>850</v>
      </c>
      <c r="DG9" s="2">
        <f t="shared" si="7"/>
        <v>875</v>
      </c>
      <c r="DH9" s="2">
        <f t="shared" si="7"/>
        <v>900</v>
      </c>
      <c r="DI9" s="2">
        <f t="shared" si="7"/>
        <v>925</v>
      </c>
      <c r="DJ9" s="2">
        <f t="shared" si="7"/>
        <v>950</v>
      </c>
      <c r="DK9" s="2">
        <f t="shared" si="7"/>
        <v>975</v>
      </c>
      <c r="DL9" s="2">
        <f t="shared" si="7"/>
        <v>1000</v>
      </c>
      <c r="DM9" s="2">
        <f t="shared" si="7"/>
        <v>1025</v>
      </c>
      <c r="DN9" s="2">
        <f t="shared" si="7"/>
        <v>1050</v>
      </c>
      <c r="DO9" s="2">
        <f t="shared" si="7"/>
        <v>1075</v>
      </c>
      <c r="DP9" s="2">
        <f t="shared" si="7"/>
        <v>1100</v>
      </c>
      <c r="DQ9" s="2">
        <f t="shared" si="7"/>
        <v>1125</v>
      </c>
      <c r="DR9" s="2">
        <f t="shared" si="7"/>
        <v>1150</v>
      </c>
      <c r="DS9" s="2">
        <f t="shared" si="7"/>
        <v>1175</v>
      </c>
      <c r="DT9" s="2">
        <f t="shared" si="7"/>
        <v>1200</v>
      </c>
      <c r="DU9" s="2">
        <f t="shared" si="7"/>
        <v>1225</v>
      </c>
      <c r="DV9" s="2">
        <f t="shared" si="7"/>
        <v>1250</v>
      </c>
      <c r="DW9" s="2">
        <f t="shared" si="7"/>
        <v>1275</v>
      </c>
      <c r="DX9" s="2">
        <f t="shared" si="7"/>
        <v>1300</v>
      </c>
      <c r="DY9" s="2">
        <f t="shared" si="7"/>
        <v>1325</v>
      </c>
      <c r="DZ9" s="2">
        <f t="shared" si="7"/>
        <v>1350</v>
      </c>
      <c r="EA9" s="2">
        <f t="shared" si="7"/>
        <v>1375</v>
      </c>
      <c r="EB9" s="2">
        <f t="shared" si="7"/>
        <v>1400</v>
      </c>
      <c r="EC9" s="2">
        <f t="shared" si="7"/>
        <v>1425</v>
      </c>
      <c r="ED9" s="2">
        <f t="shared" si="7"/>
        <v>1450</v>
      </c>
      <c r="EE9" s="2">
        <f t="shared" si="7"/>
        <v>1475</v>
      </c>
      <c r="EF9" s="2">
        <f t="shared" si="7"/>
        <v>1500</v>
      </c>
      <c r="EG9" s="2">
        <f t="shared" si="7"/>
        <v>1525</v>
      </c>
      <c r="EH9" s="2">
        <f t="shared" si="7"/>
        <v>1550</v>
      </c>
      <c r="EI9" s="2">
        <f t="shared" si="7"/>
        <v>1575</v>
      </c>
      <c r="EJ9" s="2">
        <f t="shared" si="7"/>
        <v>1600</v>
      </c>
      <c r="EK9" s="2">
        <f t="shared" si="7"/>
        <v>1625</v>
      </c>
      <c r="EL9" s="2">
        <f>BR8</f>
        <v>1650</v>
      </c>
      <c r="EM9" s="2">
        <f>BS8</f>
        <v>1675</v>
      </c>
      <c r="EN9" s="2">
        <f>BT8</f>
        <v>1700</v>
      </c>
    </row>
    <row r="10" spans="1:144" ht="8.25" customHeight="1">
      <c r="A10" s="5"/>
      <c r="B10" s="28"/>
      <c r="C10" s="273"/>
      <c r="D10" s="267">
        <f aca="true" t="shared" si="8" ref="D10:D45">D9+$AM$3</f>
        <v>75</v>
      </c>
      <c r="E10" s="268"/>
      <c r="F10" s="17">
        <f t="shared" si="1"/>
        <v>70</v>
      </c>
      <c r="G10" s="10">
        <f t="shared" si="1"/>
        <v>85</v>
      </c>
      <c r="H10" s="3">
        <f t="shared" si="1"/>
        <v>95</v>
      </c>
      <c r="I10" s="10">
        <f t="shared" si="1"/>
        <v>105</v>
      </c>
      <c r="J10" s="3">
        <f t="shared" si="1"/>
        <v>115</v>
      </c>
      <c r="K10" s="10">
        <f t="shared" si="1"/>
        <v>125</v>
      </c>
      <c r="L10" s="3">
        <f t="shared" si="1"/>
        <v>135</v>
      </c>
      <c r="M10" s="10">
        <f t="shared" si="1"/>
        <v>140</v>
      </c>
      <c r="N10" s="3">
        <f t="shared" si="1"/>
        <v>145</v>
      </c>
      <c r="O10" s="10">
        <f t="shared" si="1"/>
        <v>150</v>
      </c>
      <c r="P10" s="3">
        <f t="shared" si="2"/>
        <v>160</v>
      </c>
      <c r="Q10" s="10">
        <f t="shared" si="2"/>
        <v>165</v>
      </c>
      <c r="R10" s="3">
        <f t="shared" si="2"/>
        <v>170</v>
      </c>
      <c r="S10" s="10">
        <f t="shared" si="2"/>
        <v>175</v>
      </c>
      <c r="T10" s="3">
        <f t="shared" si="2"/>
        <v>175</v>
      </c>
      <c r="U10" s="10">
        <f t="shared" si="2"/>
        <v>180</v>
      </c>
      <c r="V10" s="3">
        <f t="shared" si="2"/>
        <v>185</v>
      </c>
      <c r="W10" s="10">
        <f t="shared" si="3"/>
        <v>190</v>
      </c>
      <c r="X10" s="3">
        <f t="shared" si="3"/>
        <v>195</v>
      </c>
      <c r="Y10" s="10">
        <f t="shared" si="3"/>
        <v>200</v>
      </c>
      <c r="Z10" s="3">
        <f t="shared" si="3"/>
        <v>200</v>
      </c>
      <c r="AA10" s="10">
        <f t="shared" si="3"/>
        <v>205</v>
      </c>
      <c r="AB10" s="3">
        <f t="shared" si="3"/>
        <v>210</v>
      </c>
      <c r="AC10" s="10">
        <f t="shared" si="3"/>
        <v>210</v>
      </c>
      <c r="AD10" s="3">
        <f t="shared" si="3"/>
        <v>215</v>
      </c>
      <c r="AE10" s="10">
        <f t="shared" si="3"/>
        <v>220</v>
      </c>
      <c r="AF10" s="3">
        <f t="shared" si="3"/>
        <v>220</v>
      </c>
      <c r="AG10" s="10">
        <f t="shared" si="3"/>
        <v>225</v>
      </c>
      <c r="AH10" s="3">
        <f t="shared" si="3"/>
        <v>230</v>
      </c>
      <c r="AI10" s="10">
        <f t="shared" si="3"/>
        <v>230</v>
      </c>
      <c r="AJ10" s="3">
        <f t="shared" si="3"/>
        <v>235</v>
      </c>
      <c r="AK10" s="10">
        <f t="shared" si="3"/>
        <v>235</v>
      </c>
      <c r="AL10" s="3">
        <f t="shared" si="3"/>
        <v>240</v>
      </c>
      <c r="AM10" s="10">
        <f t="shared" si="4"/>
        <v>240</v>
      </c>
      <c r="AN10" s="3">
        <f t="shared" si="4"/>
        <v>245</v>
      </c>
      <c r="AO10" s="10">
        <f t="shared" si="4"/>
        <v>250</v>
      </c>
      <c r="AP10" s="3">
        <f t="shared" si="4"/>
        <v>250</v>
      </c>
      <c r="AQ10" s="10">
        <f t="shared" si="4"/>
        <v>255</v>
      </c>
      <c r="AR10" s="3">
        <f t="shared" si="4"/>
        <v>255</v>
      </c>
      <c r="AS10" s="10">
        <f t="shared" si="4"/>
        <v>260</v>
      </c>
      <c r="AT10" s="3">
        <f t="shared" si="4"/>
        <v>260</v>
      </c>
      <c r="AU10" s="10">
        <f t="shared" si="4"/>
        <v>265</v>
      </c>
      <c r="AV10" s="3">
        <f t="shared" si="4"/>
        <v>265</v>
      </c>
      <c r="AW10" s="10">
        <f t="shared" si="4"/>
        <v>265</v>
      </c>
      <c r="AX10" s="3">
        <f t="shared" si="4"/>
        <v>270</v>
      </c>
      <c r="AY10" s="10">
        <f t="shared" si="4"/>
        <v>270</v>
      </c>
      <c r="AZ10" s="3">
        <f t="shared" si="4"/>
        <v>275</v>
      </c>
      <c r="BA10" s="10">
        <f t="shared" si="4"/>
        <v>275</v>
      </c>
      <c r="BB10" s="3">
        <f t="shared" si="4"/>
        <v>280</v>
      </c>
      <c r="BC10" s="10">
        <f t="shared" si="5"/>
        <v>280</v>
      </c>
      <c r="BD10" s="3">
        <f t="shared" si="5"/>
        <v>285</v>
      </c>
      <c r="BE10" s="10">
        <f t="shared" si="5"/>
        <v>285</v>
      </c>
      <c r="BF10" s="3">
        <f t="shared" si="5"/>
        <v>285</v>
      </c>
      <c r="BG10" s="10">
        <f t="shared" si="5"/>
        <v>290</v>
      </c>
      <c r="BH10" s="3">
        <f t="shared" si="5"/>
        <v>290</v>
      </c>
      <c r="BI10" s="10">
        <f t="shared" si="5"/>
        <v>295</v>
      </c>
      <c r="BJ10" s="3">
        <f t="shared" si="5"/>
        <v>295</v>
      </c>
      <c r="BK10" s="10">
        <f t="shared" si="5"/>
        <v>295</v>
      </c>
      <c r="BL10" s="3">
        <f t="shared" si="5"/>
        <v>300</v>
      </c>
      <c r="BM10" s="10">
        <f t="shared" si="5"/>
        <v>300</v>
      </c>
      <c r="BN10" s="3">
        <f t="shared" si="5"/>
        <v>300</v>
      </c>
      <c r="BO10" s="10">
        <f t="shared" si="5"/>
        <v>305</v>
      </c>
      <c r="BP10" s="3">
        <f t="shared" si="5"/>
        <v>305</v>
      </c>
      <c r="BQ10" s="10">
        <f t="shared" si="5"/>
        <v>310</v>
      </c>
      <c r="BR10" s="3">
        <f t="shared" si="5"/>
        <v>310</v>
      </c>
      <c r="BS10" s="10">
        <f t="shared" si="6"/>
        <v>310</v>
      </c>
      <c r="BT10" s="18">
        <f t="shared" si="6"/>
        <v>315</v>
      </c>
      <c r="BU10" s="13"/>
      <c r="BV10" s="29"/>
      <c r="BW10" s="13"/>
      <c r="BX10" s="13"/>
      <c r="BY10" s="5"/>
      <c r="BZ10" s="2">
        <f aca="true" t="shared" si="9" ref="BZ10:CO25">BZ9</f>
        <v>50</v>
      </c>
      <c r="CA10" s="2">
        <f t="shared" si="9"/>
        <v>75</v>
      </c>
      <c r="CB10" s="2">
        <f t="shared" si="9"/>
        <v>100</v>
      </c>
      <c r="CC10" s="2">
        <f t="shared" si="9"/>
        <v>125</v>
      </c>
      <c r="CD10" s="2">
        <f t="shared" si="9"/>
        <v>150</v>
      </c>
      <c r="CE10" s="2">
        <f t="shared" si="9"/>
        <v>175</v>
      </c>
      <c r="CF10" s="2">
        <f t="shared" si="9"/>
        <v>200</v>
      </c>
      <c r="CG10" s="2">
        <f t="shared" si="9"/>
        <v>225</v>
      </c>
      <c r="CH10" s="2">
        <f t="shared" si="9"/>
        <v>250</v>
      </c>
      <c r="CI10" s="2">
        <f t="shared" si="9"/>
        <v>275</v>
      </c>
      <c r="CJ10" s="2">
        <f t="shared" si="9"/>
        <v>300</v>
      </c>
      <c r="CK10" s="2">
        <f t="shared" si="9"/>
        <v>325</v>
      </c>
      <c r="CL10" s="2">
        <f t="shared" si="9"/>
        <v>350</v>
      </c>
      <c r="CM10" s="2">
        <f t="shared" si="9"/>
        <v>375</v>
      </c>
      <c r="CN10" s="2">
        <f t="shared" si="9"/>
        <v>400</v>
      </c>
      <c r="CO10" s="2">
        <f t="shared" si="9"/>
        <v>425</v>
      </c>
      <c r="CP10" s="2">
        <f aca="true" t="shared" si="10" ref="CP10:DE25">CP9</f>
        <v>450</v>
      </c>
      <c r="CQ10" s="2">
        <f t="shared" si="10"/>
        <v>475</v>
      </c>
      <c r="CR10" s="2">
        <f t="shared" si="10"/>
        <v>500</v>
      </c>
      <c r="CS10" s="2">
        <f t="shared" si="10"/>
        <v>525</v>
      </c>
      <c r="CT10" s="2">
        <f t="shared" si="10"/>
        <v>550</v>
      </c>
      <c r="CU10" s="2">
        <f t="shared" si="10"/>
        <v>575</v>
      </c>
      <c r="CV10" s="2">
        <f t="shared" si="10"/>
        <v>600</v>
      </c>
      <c r="CW10" s="2">
        <f t="shared" si="10"/>
        <v>625</v>
      </c>
      <c r="CX10" s="2">
        <f t="shared" si="10"/>
        <v>650</v>
      </c>
      <c r="CY10" s="2">
        <f t="shared" si="10"/>
        <v>675</v>
      </c>
      <c r="CZ10" s="2">
        <f t="shared" si="10"/>
        <v>700</v>
      </c>
      <c r="DA10" s="2">
        <f t="shared" si="10"/>
        <v>725</v>
      </c>
      <c r="DB10" s="2">
        <f t="shared" si="10"/>
        <v>750</v>
      </c>
      <c r="DC10" s="2">
        <f t="shared" si="10"/>
        <v>775</v>
      </c>
      <c r="DD10" s="2">
        <f t="shared" si="10"/>
        <v>800</v>
      </c>
      <c r="DE10" s="2">
        <f t="shared" si="10"/>
        <v>825</v>
      </c>
      <c r="DF10" s="2">
        <f aca="true" t="shared" si="11" ref="DF10:DU25">DF9</f>
        <v>850</v>
      </c>
      <c r="DG10" s="2">
        <f t="shared" si="11"/>
        <v>875</v>
      </c>
      <c r="DH10" s="2">
        <f t="shared" si="11"/>
        <v>900</v>
      </c>
      <c r="DI10" s="2">
        <f t="shared" si="11"/>
        <v>925</v>
      </c>
      <c r="DJ10" s="2">
        <f t="shared" si="11"/>
        <v>950</v>
      </c>
      <c r="DK10" s="2">
        <f t="shared" si="11"/>
        <v>975</v>
      </c>
      <c r="DL10" s="2">
        <f t="shared" si="11"/>
        <v>1000</v>
      </c>
      <c r="DM10" s="2">
        <f t="shared" si="11"/>
        <v>1025</v>
      </c>
      <c r="DN10" s="2">
        <f t="shared" si="11"/>
        <v>1050</v>
      </c>
      <c r="DO10" s="2">
        <f t="shared" si="11"/>
        <v>1075</v>
      </c>
      <c r="DP10" s="2">
        <f t="shared" si="11"/>
        <v>1100</v>
      </c>
      <c r="DQ10" s="2">
        <f t="shared" si="11"/>
        <v>1125</v>
      </c>
      <c r="DR10" s="2">
        <f t="shared" si="11"/>
        <v>1150</v>
      </c>
      <c r="DS10" s="2">
        <f t="shared" si="11"/>
        <v>1175</v>
      </c>
      <c r="DT10" s="2">
        <f t="shared" si="11"/>
        <v>1200</v>
      </c>
      <c r="DU10" s="2">
        <f t="shared" si="11"/>
        <v>1225</v>
      </c>
      <c r="DV10" s="2">
        <f aca="true" t="shared" si="12" ref="DV10:EK25">DV9</f>
        <v>1250</v>
      </c>
      <c r="DW10" s="2">
        <f t="shared" si="12"/>
        <v>1275</v>
      </c>
      <c r="DX10" s="2">
        <f t="shared" si="12"/>
        <v>1300</v>
      </c>
      <c r="DY10" s="2">
        <f t="shared" si="12"/>
        <v>1325</v>
      </c>
      <c r="DZ10" s="2">
        <f t="shared" si="12"/>
        <v>1350</v>
      </c>
      <c r="EA10" s="2">
        <f t="shared" si="12"/>
        <v>1375</v>
      </c>
      <c r="EB10" s="2">
        <f t="shared" si="12"/>
        <v>1400</v>
      </c>
      <c r="EC10" s="2">
        <f t="shared" si="12"/>
        <v>1425</v>
      </c>
      <c r="ED10" s="2">
        <f t="shared" si="12"/>
        <v>1450</v>
      </c>
      <c r="EE10" s="2">
        <f t="shared" si="12"/>
        <v>1475</v>
      </c>
      <c r="EF10" s="2">
        <f t="shared" si="12"/>
        <v>1500</v>
      </c>
      <c r="EG10" s="2">
        <f t="shared" si="12"/>
        <v>1525</v>
      </c>
      <c r="EH10" s="2">
        <f t="shared" si="12"/>
        <v>1550</v>
      </c>
      <c r="EI10" s="2">
        <f t="shared" si="12"/>
        <v>1575</v>
      </c>
      <c r="EJ10" s="2">
        <f t="shared" si="12"/>
        <v>1600</v>
      </c>
      <c r="EK10" s="2">
        <f t="shared" si="12"/>
        <v>1625</v>
      </c>
      <c r="EL10" s="2">
        <f aca="true" t="shared" si="13" ref="EH10:EN25">EL9</f>
        <v>1650</v>
      </c>
      <c r="EM10" s="2">
        <f t="shared" si="13"/>
        <v>1675</v>
      </c>
      <c r="EN10" s="2">
        <f t="shared" si="13"/>
        <v>1700</v>
      </c>
    </row>
    <row r="11" spans="1:144" ht="8.25" customHeight="1">
      <c r="A11" s="5"/>
      <c r="B11" s="28"/>
      <c r="C11" s="273"/>
      <c r="D11" s="269">
        <f t="shared" si="8"/>
        <v>100</v>
      </c>
      <c r="E11" s="270"/>
      <c r="F11" s="19">
        <f t="shared" si="1"/>
        <v>80</v>
      </c>
      <c r="G11" s="11">
        <f t="shared" si="1"/>
        <v>95</v>
      </c>
      <c r="H11" s="11">
        <f t="shared" si="1"/>
        <v>110</v>
      </c>
      <c r="I11" s="11">
        <f t="shared" si="1"/>
        <v>125</v>
      </c>
      <c r="J11" s="11">
        <f t="shared" si="1"/>
        <v>135</v>
      </c>
      <c r="K11" s="11">
        <f t="shared" si="1"/>
        <v>145</v>
      </c>
      <c r="L11" s="11">
        <f t="shared" si="1"/>
        <v>155</v>
      </c>
      <c r="M11" s="11">
        <f t="shared" si="1"/>
        <v>165</v>
      </c>
      <c r="N11" s="11">
        <f t="shared" si="1"/>
        <v>170</v>
      </c>
      <c r="O11" s="11">
        <f t="shared" si="1"/>
        <v>180</v>
      </c>
      <c r="P11" s="11">
        <f t="shared" si="2"/>
        <v>185</v>
      </c>
      <c r="Q11" s="11">
        <f t="shared" si="2"/>
        <v>190</v>
      </c>
      <c r="R11" s="11">
        <f t="shared" si="2"/>
        <v>200</v>
      </c>
      <c r="S11" s="11">
        <f t="shared" si="2"/>
        <v>205</v>
      </c>
      <c r="T11" s="11">
        <f t="shared" si="2"/>
        <v>210</v>
      </c>
      <c r="U11" s="11">
        <f t="shared" si="2"/>
        <v>215</v>
      </c>
      <c r="V11" s="11">
        <f t="shared" si="2"/>
        <v>220</v>
      </c>
      <c r="W11" s="11">
        <f t="shared" si="3"/>
        <v>225</v>
      </c>
      <c r="X11" s="11">
        <f t="shared" si="3"/>
        <v>230</v>
      </c>
      <c r="Y11" s="11">
        <f t="shared" si="3"/>
        <v>235</v>
      </c>
      <c r="Z11" s="11">
        <f t="shared" si="3"/>
        <v>240</v>
      </c>
      <c r="AA11" s="11">
        <f t="shared" si="3"/>
        <v>245</v>
      </c>
      <c r="AB11" s="11">
        <f t="shared" si="3"/>
        <v>245</v>
      </c>
      <c r="AC11" s="11">
        <f t="shared" si="3"/>
        <v>250</v>
      </c>
      <c r="AD11" s="11">
        <f t="shared" si="3"/>
        <v>255</v>
      </c>
      <c r="AE11" s="11">
        <f t="shared" si="3"/>
        <v>260</v>
      </c>
      <c r="AF11" s="11">
        <f t="shared" si="3"/>
        <v>265</v>
      </c>
      <c r="AG11" s="11">
        <f t="shared" si="3"/>
        <v>265</v>
      </c>
      <c r="AH11" s="11">
        <f t="shared" si="3"/>
        <v>270</v>
      </c>
      <c r="AI11" s="11">
        <f t="shared" si="3"/>
        <v>275</v>
      </c>
      <c r="AJ11" s="11">
        <f t="shared" si="3"/>
        <v>280</v>
      </c>
      <c r="AK11" s="11">
        <f t="shared" si="3"/>
        <v>280</v>
      </c>
      <c r="AL11" s="11">
        <f t="shared" si="3"/>
        <v>285</v>
      </c>
      <c r="AM11" s="11">
        <f t="shared" si="4"/>
        <v>290</v>
      </c>
      <c r="AN11" s="11">
        <f t="shared" si="4"/>
        <v>290</v>
      </c>
      <c r="AO11" s="11">
        <f t="shared" si="4"/>
        <v>295</v>
      </c>
      <c r="AP11" s="11">
        <f t="shared" si="4"/>
        <v>295</v>
      </c>
      <c r="AQ11" s="11">
        <f t="shared" si="4"/>
        <v>300</v>
      </c>
      <c r="AR11" s="11">
        <f t="shared" si="4"/>
        <v>305</v>
      </c>
      <c r="AS11" s="11">
        <f t="shared" si="4"/>
        <v>305</v>
      </c>
      <c r="AT11" s="11">
        <f t="shared" si="4"/>
        <v>310</v>
      </c>
      <c r="AU11" s="11">
        <f t="shared" si="4"/>
        <v>310</v>
      </c>
      <c r="AV11" s="11">
        <f t="shared" si="4"/>
        <v>315</v>
      </c>
      <c r="AW11" s="11">
        <f t="shared" si="4"/>
        <v>320</v>
      </c>
      <c r="AX11" s="11">
        <f t="shared" si="4"/>
        <v>320</v>
      </c>
      <c r="AY11" s="11">
        <f t="shared" si="4"/>
        <v>325</v>
      </c>
      <c r="AZ11" s="11">
        <f t="shared" si="4"/>
        <v>325</v>
      </c>
      <c r="BA11" s="11">
        <f t="shared" si="4"/>
        <v>330</v>
      </c>
      <c r="BB11" s="11">
        <f t="shared" si="4"/>
        <v>330</v>
      </c>
      <c r="BC11" s="11">
        <f t="shared" si="5"/>
        <v>335</v>
      </c>
      <c r="BD11" s="11">
        <f t="shared" si="5"/>
        <v>335</v>
      </c>
      <c r="BE11" s="11">
        <f t="shared" si="5"/>
        <v>340</v>
      </c>
      <c r="BF11" s="11">
        <f t="shared" si="5"/>
        <v>340</v>
      </c>
      <c r="BG11" s="11">
        <f t="shared" si="5"/>
        <v>345</v>
      </c>
      <c r="BH11" s="11">
        <f t="shared" si="5"/>
        <v>345</v>
      </c>
      <c r="BI11" s="11">
        <f t="shared" si="5"/>
        <v>350</v>
      </c>
      <c r="BJ11" s="11">
        <f t="shared" si="5"/>
        <v>350</v>
      </c>
      <c r="BK11" s="11">
        <f t="shared" si="5"/>
        <v>355</v>
      </c>
      <c r="BL11" s="11">
        <f t="shared" si="5"/>
        <v>355</v>
      </c>
      <c r="BM11" s="11">
        <f t="shared" si="5"/>
        <v>360</v>
      </c>
      <c r="BN11" s="11">
        <f t="shared" si="5"/>
        <v>360</v>
      </c>
      <c r="BO11" s="11">
        <f t="shared" si="5"/>
        <v>360</v>
      </c>
      <c r="BP11" s="11">
        <f t="shared" si="5"/>
        <v>365</v>
      </c>
      <c r="BQ11" s="11">
        <f t="shared" si="5"/>
        <v>365</v>
      </c>
      <c r="BR11" s="11">
        <f t="shared" si="5"/>
        <v>370</v>
      </c>
      <c r="BS11" s="11">
        <f t="shared" si="6"/>
        <v>370</v>
      </c>
      <c r="BT11" s="20">
        <f t="shared" si="6"/>
        <v>375</v>
      </c>
      <c r="BU11" s="13"/>
      <c r="BV11" s="29"/>
      <c r="BW11" s="13"/>
      <c r="BX11" s="13"/>
      <c r="BY11" s="5"/>
      <c r="BZ11" s="2">
        <f t="shared" si="9"/>
        <v>50</v>
      </c>
      <c r="CA11" s="2">
        <f t="shared" si="9"/>
        <v>75</v>
      </c>
      <c r="CB11" s="2">
        <f t="shared" si="9"/>
        <v>100</v>
      </c>
      <c r="CC11" s="2">
        <f t="shared" si="9"/>
        <v>125</v>
      </c>
      <c r="CD11" s="2">
        <f t="shared" si="9"/>
        <v>150</v>
      </c>
      <c r="CE11" s="2">
        <f t="shared" si="9"/>
        <v>175</v>
      </c>
      <c r="CF11" s="2">
        <f t="shared" si="9"/>
        <v>200</v>
      </c>
      <c r="CG11" s="2">
        <f t="shared" si="9"/>
        <v>225</v>
      </c>
      <c r="CH11" s="2">
        <f t="shared" si="9"/>
        <v>250</v>
      </c>
      <c r="CI11" s="2">
        <f t="shared" si="9"/>
        <v>275</v>
      </c>
      <c r="CJ11" s="2">
        <f t="shared" si="9"/>
        <v>300</v>
      </c>
      <c r="CK11" s="2">
        <f t="shared" si="9"/>
        <v>325</v>
      </c>
      <c r="CL11" s="2">
        <f t="shared" si="9"/>
        <v>350</v>
      </c>
      <c r="CM11" s="2">
        <f t="shared" si="9"/>
        <v>375</v>
      </c>
      <c r="CN11" s="2">
        <f t="shared" si="9"/>
        <v>400</v>
      </c>
      <c r="CO11" s="2">
        <f t="shared" si="9"/>
        <v>425</v>
      </c>
      <c r="CP11" s="2">
        <f t="shared" si="10"/>
        <v>450</v>
      </c>
      <c r="CQ11" s="2">
        <f t="shared" si="10"/>
        <v>475</v>
      </c>
      <c r="CR11" s="2">
        <f t="shared" si="10"/>
        <v>500</v>
      </c>
      <c r="CS11" s="2">
        <f t="shared" si="10"/>
        <v>525</v>
      </c>
      <c r="CT11" s="2">
        <f t="shared" si="10"/>
        <v>550</v>
      </c>
      <c r="CU11" s="2">
        <f t="shared" si="10"/>
        <v>575</v>
      </c>
      <c r="CV11" s="2">
        <f t="shared" si="10"/>
        <v>600</v>
      </c>
      <c r="CW11" s="2">
        <f t="shared" si="10"/>
        <v>625</v>
      </c>
      <c r="CX11" s="2">
        <f t="shared" si="10"/>
        <v>650</v>
      </c>
      <c r="CY11" s="2">
        <f t="shared" si="10"/>
        <v>675</v>
      </c>
      <c r="CZ11" s="2">
        <f t="shared" si="10"/>
        <v>700</v>
      </c>
      <c r="DA11" s="2">
        <f t="shared" si="10"/>
        <v>725</v>
      </c>
      <c r="DB11" s="2">
        <f t="shared" si="10"/>
        <v>750</v>
      </c>
      <c r="DC11" s="2">
        <f t="shared" si="10"/>
        <v>775</v>
      </c>
      <c r="DD11" s="2">
        <f t="shared" si="10"/>
        <v>800</v>
      </c>
      <c r="DE11" s="2">
        <f t="shared" si="10"/>
        <v>825</v>
      </c>
      <c r="DF11" s="2">
        <f t="shared" si="11"/>
        <v>850</v>
      </c>
      <c r="DG11" s="2">
        <f t="shared" si="11"/>
        <v>875</v>
      </c>
      <c r="DH11" s="2">
        <f t="shared" si="11"/>
        <v>900</v>
      </c>
      <c r="DI11" s="2">
        <f t="shared" si="11"/>
        <v>925</v>
      </c>
      <c r="DJ11" s="2">
        <f t="shared" si="11"/>
        <v>950</v>
      </c>
      <c r="DK11" s="2">
        <f t="shared" si="11"/>
        <v>975</v>
      </c>
      <c r="DL11" s="2">
        <f t="shared" si="11"/>
        <v>1000</v>
      </c>
      <c r="DM11" s="2">
        <f t="shared" si="11"/>
        <v>1025</v>
      </c>
      <c r="DN11" s="2">
        <f t="shared" si="11"/>
        <v>1050</v>
      </c>
      <c r="DO11" s="2">
        <f t="shared" si="11"/>
        <v>1075</v>
      </c>
      <c r="DP11" s="2">
        <f t="shared" si="11"/>
        <v>1100</v>
      </c>
      <c r="DQ11" s="2">
        <f t="shared" si="11"/>
        <v>1125</v>
      </c>
      <c r="DR11" s="2">
        <f t="shared" si="11"/>
        <v>1150</v>
      </c>
      <c r="DS11" s="2">
        <f t="shared" si="11"/>
        <v>1175</v>
      </c>
      <c r="DT11" s="2">
        <f t="shared" si="11"/>
        <v>1200</v>
      </c>
      <c r="DU11" s="2">
        <f t="shared" si="11"/>
        <v>1225</v>
      </c>
      <c r="DV11" s="2">
        <f t="shared" si="12"/>
        <v>1250</v>
      </c>
      <c r="DW11" s="2">
        <f t="shared" si="12"/>
        <v>1275</v>
      </c>
      <c r="DX11" s="2">
        <f t="shared" si="12"/>
        <v>1300</v>
      </c>
      <c r="DY11" s="2">
        <f t="shared" si="12"/>
        <v>1325</v>
      </c>
      <c r="DZ11" s="2">
        <f t="shared" si="12"/>
        <v>1350</v>
      </c>
      <c r="EA11" s="2">
        <f t="shared" si="12"/>
        <v>1375</v>
      </c>
      <c r="EB11" s="2">
        <f t="shared" si="12"/>
        <v>1400</v>
      </c>
      <c r="EC11" s="2">
        <f t="shared" si="12"/>
        <v>1425</v>
      </c>
      <c r="ED11" s="2">
        <f t="shared" si="12"/>
        <v>1450</v>
      </c>
      <c r="EE11" s="2">
        <f t="shared" si="12"/>
        <v>1475</v>
      </c>
      <c r="EF11" s="2">
        <f t="shared" si="12"/>
        <v>1500</v>
      </c>
      <c r="EG11" s="2">
        <f t="shared" si="12"/>
        <v>1525</v>
      </c>
      <c r="EH11" s="2">
        <f t="shared" si="13"/>
        <v>1550</v>
      </c>
      <c r="EI11" s="2">
        <f t="shared" si="13"/>
        <v>1575</v>
      </c>
      <c r="EJ11" s="2">
        <f t="shared" si="13"/>
        <v>1600</v>
      </c>
      <c r="EK11" s="2">
        <f t="shared" si="13"/>
        <v>1625</v>
      </c>
      <c r="EL11" s="2">
        <f t="shared" si="13"/>
        <v>1650</v>
      </c>
      <c r="EM11" s="2">
        <f t="shared" si="13"/>
        <v>1675</v>
      </c>
      <c r="EN11" s="2">
        <f t="shared" si="13"/>
        <v>1700</v>
      </c>
    </row>
    <row r="12" spans="1:144" ht="8.25" customHeight="1">
      <c r="A12" s="5"/>
      <c r="B12" s="28"/>
      <c r="C12" s="273"/>
      <c r="D12" s="267">
        <f t="shared" si="8"/>
        <v>125</v>
      </c>
      <c r="E12" s="268"/>
      <c r="F12" s="17">
        <f aca="true" t="shared" si="14" ref="F12:U27">BZ49</f>
        <v>85</v>
      </c>
      <c r="G12" s="10">
        <f t="shared" si="14"/>
        <v>105</v>
      </c>
      <c r="H12" s="3">
        <f t="shared" si="14"/>
        <v>125</v>
      </c>
      <c r="I12" s="10">
        <f t="shared" si="14"/>
        <v>140</v>
      </c>
      <c r="J12" s="3">
        <f t="shared" si="14"/>
        <v>150</v>
      </c>
      <c r="K12" s="10">
        <f t="shared" si="14"/>
        <v>165</v>
      </c>
      <c r="L12" s="3">
        <f t="shared" si="14"/>
        <v>175</v>
      </c>
      <c r="M12" s="10">
        <f t="shared" si="14"/>
        <v>185</v>
      </c>
      <c r="N12" s="3">
        <f t="shared" si="14"/>
        <v>195</v>
      </c>
      <c r="O12" s="10">
        <f t="shared" si="14"/>
        <v>200</v>
      </c>
      <c r="P12" s="3">
        <f t="shared" si="14"/>
        <v>210</v>
      </c>
      <c r="Q12" s="10">
        <f t="shared" si="14"/>
        <v>215</v>
      </c>
      <c r="R12" s="3">
        <f t="shared" si="14"/>
        <v>225</v>
      </c>
      <c r="S12" s="10">
        <f t="shared" si="14"/>
        <v>230</v>
      </c>
      <c r="T12" s="3">
        <f t="shared" si="14"/>
        <v>235</v>
      </c>
      <c r="U12" s="10">
        <f t="shared" si="14"/>
        <v>245</v>
      </c>
      <c r="V12" s="3">
        <f aca="true" t="shared" si="15" ref="V12:V26">CP49</f>
        <v>250</v>
      </c>
      <c r="W12" s="10">
        <f t="shared" si="3"/>
        <v>255</v>
      </c>
      <c r="X12" s="3">
        <f t="shared" si="3"/>
        <v>260</v>
      </c>
      <c r="Y12" s="10">
        <f t="shared" si="3"/>
        <v>265</v>
      </c>
      <c r="Z12" s="3">
        <f t="shared" si="3"/>
        <v>270</v>
      </c>
      <c r="AA12" s="10">
        <f t="shared" si="3"/>
        <v>275</v>
      </c>
      <c r="AB12" s="3">
        <f t="shared" si="3"/>
        <v>280</v>
      </c>
      <c r="AC12" s="10">
        <f t="shared" si="3"/>
        <v>285</v>
      </c>
      <c r="AD12" s="3">
        <f t="shared" si="3"/>
        <v>290</v>
      </c>
      <c r="AE12" s="10">
        <f t="shared" si="3"/>
        <v>295</v>
      </c>
      <c r="AF12" s="3">
        <f t="shared" si="3"/>
        <v>300</v>
      </c>
      <c r="AG12" s="10">
        <f t="shared" si="3"/>
        <v>305</v>
      </c>
      <c r="AH12" s="3">
        <f t="shared" si="3"/>
        <v>310</v>
      </c>
      <c r="AI12" s="10">
        <f t="shared" si="3"/>
        <v>315</v>
      </c>
      <c r="AJ12" s="3">
        <f t="shared" si="3"/>
        <v>315</v>
      </c>
      <c r="AK12" s="10">
        <f t="shared" si="3"/>
        <v>320</v>
      </c>
      <c r="AL12" s="3">
        <f t="shared" si="3"/>
        <v>325</v>
      </c>
      <c r="AM12" s="10">
        <f t="shared" si="4"/>
        <v>330</v>
      </c>
      <c r="AN12" s="3">
        <f t="shared" si="4"/>
        <v>330</v>
      </c>
      <c r="AO12" s="10">
        <f t="shared" si="4"/>
        <v>335</v>
      </c>
      <c r="AP12" s="3">
        <f t="shared" si="4"/>
        <v>340</v>
      </c>
      <c r="AQ12" s="10">
        <f t="shared" si="4"/>
        <v>345</v>
      </c>
      <c r="AR12" s="3">
        <f t="shared" si="4"/>
        <v>345</v>
      </c>
      <c r="AS12" s="10">
        <f t="shared" si="4"/>
        <v>350</v>
      </c>
      <c r="AT12" s="3">
        <f t="shared" si="4"/>
        <v>355</v>
      </c>
      <c r="AU12" s="10">
        <f t="shared" si="4"/>
        <v>355</v>
      </c>
      <c r="AV12" s="3">
        <f t="shared" si="4"/>
        <v>360</v>
      </c>
      <c r="AW12" s="10">
        <f t="shared" si="4"/>
        <v>365</v>
      </c>
      <c r="AX12" s="3">
        <f t="shared" si="4"/>
        <v>365</v>
      </c>
      <c r="AY12" s="10">
        <f t="shared" si="4"/>
        <v>370</v>
      </c>
      <c r="AZ12" s="3">
        <f t="shared" si="4"/>
        <v>375</v>
      </c>
      <c r="BA12" s="10">
        <f t="shared" si="4"/>
        <v>375</v>
      </c>
      <c r="BB12" s="3">
        <f t="shared" si="4"/>
        <v>380</v>
      </c>
      <c r="BC12" s="10">
        <f t="shared" si="5"/>
        <v>380</v>
      </c>
      <c r="BD12" s="3">
        <f t="shared" si="5"/>
        <v>385</v>
      </c>
      <c r="BE12" s="10">
        <f t="shared" si="5"/>
        <v>390</v>
      </c>
      <c r="BF12" s="3">
        <f t="shared" si="5"/>
        <v>390</v>
      </c>
      <c r="BG12" s="10">
        <f t="shared" si="5"/>
        <v>395</v>
      </c>
      <c r="BH12" s="3">
        <f t="shared" si="5"/>
        <v>395</v>
      </c>
      <c r="BI12" s="10">
        <f t="shared" si="5"/>
        <v>400</v>
      </c>
      <c r="BJ12" s="3">
        <f t="shared" si="5"/>
        <v>400</v>
      </c>
      <c r="BK12" s="10">
        <f t="shared" si="5"/>
        <v>405</v>
      </c>
      <c r="BL12" s="3">
        <f t="shared" si="5"/>
        <v>405</v>
      </c>
      <c r="BM12" s="10">
        <f t="shared" si="5"/>
        <v>410</v>
      </c>
      <c r="BN12" s="3">
        <f t="shared" si="5"/>
        <v>410</v>
      </c>
      <c r="BO12" s="10">
        <f t="shared" si="5"/>
        <v>415</v>
      </c>
      <c r="BP12" s="3">
        <f t="shared" si="5"/>
        <v>415</v>
      </c>
      <c r="BQ12" s="10">
        <f t="shared" si="5"/>
        <v>420</v>
      </c>
      <c r="BR12" s="3">
        <f t="shared" si="5"/>
        <v>420</v>
      </c>
      <c r="BS12" s="10">
        <f t="shared" si="6"/>
        <v>425</v>
      </c>
      <c r="BT12" s="18">
        <f t="shared" si="6"/>
        <v>425</v>
      </c>
      <c r="BU12" s="13"/>
      <c r="BV12" s="29"/>
      <c r="BW12" s="13"/>
      <c r="BX12" s="13"/>
      <c r="BY12" s="5"/>
      <c r="BZ12" s="2">
        <f t="shared" si="9"/>
        <v>50</v>
      </c>
      <c r="CA12" s="2">
        <f t="shared" si="9"/>
        <v>75</v>
      </c>
      <c r="CB12" s="2">
        <f t="shared" si="9"/>
        <v>100</v>
      </c>
      <c r="CC12" s="2">
        <f t="shared" si="9"/>
        <v>125</v>
      </c>
      <c r="CD12" s="2">
        <f t="shared" si="9"/>
        <v>150</v>
      </c>
      <c r="CE12" s="2">
        <f t="shared" si="9"/>
        <v>175</v>
      </c>
      <c r="CF12" s="2">
        <f t="shared" si="9"/>
        <v>200</v>
      </c>
      <c r="CG12" s="2">
        <f t="shared" si="9"/>
        <v>225</v>
      </c>
      <c r="CH12" s="2">
        <f t="shared" si="9"/>
        <v>250</v>
      </c>
      <c r="CI12" s="2">
        <f t="shared" si="9"/>
        <v>275</v>
      </c>
      <c r="CJ12" s="2">
        <f t="shared" si="9"/>
        <v>300</v>
      </c>
      <c r="CK12" s="2">
        <f t="shared" si="9"/>
        <v>325</v>
      </c>
      <c r="CL12" s="2">
        <f t="shared" si="9"/>
        <v>350</v>
      </c>
      <c r="CM12" s="2">
        <f t="shared" si="9"/>
        <v>375</v>
      </c>
      <c r="CN12" s="2">
        <f t="shared" si="9"/>
        <v>400</v>
      </c>
      <c r="CO12" s="2">
        <f t="shared" si="9"/>
        <v>425</v>
      </c>
      <c r="CP12" s="2">
        <f t="shared" si="10"/>
        <v>450</v>
      </c>
      <c r="CQ12" s="2">
        <f t="shared" si="10"/>
        <v>475</v>
      </c>
      <c r="CR12" s="2">
        <f t="shared" si="10"/>
        <v>500</v>
      </c>
      <c r="CS12" s="2">
        <f t="shared" si="10"/>
        <v>525</v>
      </c>
      <c r="CT12" s="2">
        <f t="shared" si="10"/>
        <v>550</v>
      </c>
      <c r="CU12" s="2">
        <f t="shared" si="10"/>
        <v>575</v>
      </c>
      <c r="CV12" s="2">
        <f t="shared" si="10"/>
        <v>600</v>
      </c>
      <c r="CW12" s="2">
        <f t="shared" si="10"/>
        <v>625</v>
      </c>
      <c r="CX12" s="2">
        <f t="shared" si="10"/>
        <v>650</v>
      </c>
      <c r="CY12" s="2">
        <f t="shared" si="10"/>
        <v>675</v>
      </c>
      <c r="CZ12" s="2">
        <f t="shared" si="10"/>
        <v>700</v>
      </c>
      <c r="DA12" s="2">
        <f t="shared" si="10"/>
        <v>725</v>
      </c>
      <c r="DB12" s="2">
        <f t="shared" si="10"/>
        <v>750</v>
      </c>
      <c r="DC12" s="2">
        <f t="shared" si="10"/>
        <v>775</v>
      </c>
      <c r="DD12" s="2">
        <f t="shared" si="10"/>
        <v>800</v>
      </c>
      <c r="DE12" s="2">
        <f t="shared" si="10"/>
        <v>825</v>
      </c>
      <c r="DF12" s="2">
        <f t="shared" si="11"/>
        <v>850</v>
      </c>
      <c r="DG12" s="2">
        <f t="shared" si="11"/>
        <v>875</v>
      </c>
      <c r="DH12" s="2">
        <f t="shared" si="11"/>
        <v>900</v>
      </c>
      <c r="DI12" s="2">
        <f t="shared" si="11"/>
        <v>925</v>
      </c>
      <c r="DJ12" s="2">
        <f t="shared" si="11"/>
        <v>950</v>
      </c>
      <c r="DK12" s="2">
        <f t="shared" si="11"/>
        <v>975</v>
      </c>
      <c r="DL12" s="2">
        <f t="shared" si="11"/>
        <v>1000</v>
      </c>
      <c r="DM12" s="2">
        <f t="shared" si="11"/>
        <v>1025</v>
      </c>
      <c r="DN12" s="2">
        <f t="shared" si="11"/>
        <v>1050</v>
      </c>
      <c r="DO12" s="2">
        <f t="shared" si="11"/>
        <v>1075</v>
      </c>
      <c r="DP12" s="2">
        <f t="shared" si="11"/>
        <v>1100</v>
      </c>
      <c r="DQ12" s="2">
        <f t="shared" si="11"/>
        <v>1125</v>
      </c>
      <c r="DR12" s="2">
        <f t="shared" si="11"/>
        <v>1150</v>
      </c>
      <c r="DS12" s="2">
        <f t="shared" si="11"/>
        <v>1175</v>
      </c>
      <c r="DT12" s="2">
        <f t="shared" si="11"/>
        <v>1200</v>
      </c>
      <c r="DU12" s="2">
        <f t="shared" si="11"/>
        <v>1225</v>
      </c>
      <c r="DV12" s="2">
        <f t="shared" si="12"/>
        <v>1250</v>
      </c>
      <c r="DW12" s="2">
        <f t="shared" si="12"/>
        <v>1275</v>
      </c>
      <c r="DX12" s="2">
        <f t="shared" si="12"/>
        <v>1300</v>
      </c>
      <c r="DY12" s="2">
        <f t="shared" si="12"/>
        <v>1325</v>
      </c>
      <c r="DZ12" s="2">
        <f t="shared" si="12"/>
        <v>1350</v>
      </c>
      <c r="EA12" s="2">
        <f t="shared" si="12"/>
        <v>1375</v>
      </c>
      <c r="EB12" s="2">
        <f t="shared" si="12"/>
        <v>1400</v>
      </c>
      <c r="EC12" s="2">
        <f t="shared" si="12"/>
        <v>1425</v>
      </c>
      <c r="ED12" s="2">
        <f t="shared" si="12"/>
        <v>1450</v>
      </c>
      <c r="EE12" s="2">
        <f t="shared" si="12"/>
        <v>1475</v>
      </c>
      <c r="EF12" s="2">
        <f t="shared" si="12"/>
        <v>1500</v>
      </c>
      <c r="EG12" s="2">
        <f t="shared" si="12"/>
        <v>1525</v>
      </c>
      <c r="EH12" s="2">
        <f t="shared" si="13"/>
        <v>1550</v>
      </c>
      <c r="EI12" s="2">
        <f t="shared" si="13"/>
        <v>1575</v>
      </c>
      <c r="EJ12" s="2">
        <f t="shared" si="13"/>
        <v>1600</v>
      </c>
      <c r="EK12" s="2">
        <f t="shared" si="13"/>
        <v>1625</v>
      </c>
      <c r="EL12" s="2">
        <f t="shared" si="13"/>
        <v>1650</v>
      </c>
      <c r="EM12" s="2">
        <f t="shared" si="13"/>
        <v>1675</v>
      </c>
      <c r="EN12" s="2">
        <f t="shared" si="13"/>
        <v>1700</v>
      </c>
    </row>
    <row r="13" spans="1:144" ht="8.25" customHeight="1">
      <c r="A13" s="5"/>
      <c r="B13" s="28"/>
      <c r="C13" s="273"/>
      <c r="D13" s="269">
        <f t="shared" si="8"/>
        <v>150</v>
      </c>
      <c r="E13" s="270"/>
      <c r="F13" s="19">
        <f t="shared" si="14"/>
        <v>95</v>
      </c>
      <c r="G13" s="11">
        <f t="shared" si="14"/>
        <v>115</v>
      </c>
      <c r="H13" s="11">
        <f t="shared" si="14"/>
        <v>135</v>
      </c>
      <c r="I13" s="11">
        <f t="shared" si="14"/>
        <v>150</v>
      </c>
      <c r="J13" s="11">
        <f t="shared" si="14"/>
        <v>165</v>
      </c>
      <c r="K13" s="11">
        <f t="shared" si="14"/>
        <v>180</v>
      </c>
      <c r="L13" s="11">
        <f t="shared" si="14"/>
        <v>190</v>
      </c>
      <c r="M13" s="11">
        <f t="shared" si="14"/>
        <v>200</v>
      </c>
      <c r="N13" s="11">
        <f t="shared" si="14"/>
        <v>210</v>
      </c>
      <c r="O13" s="11">
        <f t="shared" si="14"/>
        <v>220</v>
      </c>
      <c r="P13" s="11">
        <f t="shared" si="14"/>
        <v>230</v>
      </c>
      <c r="Q13" s="11">
        <f t="shared" si="14"/>
        <v>240</v>
      </c>
      <c r="R13" s="11">
        <f t="shared" si="14"/>
        <v>250</v>
      </c>
      <c r="S13" s="11">
        <f t="shared" si="14"/>
        <v>255</v>
      </c>
      <c r="T13" s="11">
        <f t="shared" si="14"/>
        <v>265</v>
      </c>
      <c r="U13" s="11">
        <f t="shared" si="14"/>
        <v>270</v>
      </c>
      <c r="V13" s="11">
        <f t="shared" si="15"/>
        <v>275</v>
      </c>
      <c r="W13" s="11">
        <f t="shared" si="3"/>
        <v>285</v>
      </c>
      <c r="X13" s="11">
        <f t="shared" si="3"/>
        <v>290</v>
      </c>
      <c r="Y13" s="11">
        <f t="shared" si="3"/>
        <v>295</v>
      </c>
      <c r="Z13" s="11">
        <f t="shared" si="3"/>
        <v>300</v>
      </c>
      <c r="AA13" s="11">
        <f t="shared" si="3"/>
        <v>305</v>
      </c>
      <c r="AB13" s="11">
        <f t="shared" si="3"/>
        <v>315</v>
      </c>
      <c r="AC13" s="11">
        <f t="shared" si="3"/>
        <v>320</v>
      </c>
      <c r="AD13" s="11">
        <f t="shared" si="3"/>
        <v>325</v>
      </c>
      <c r="AE13" s="11">
        <f t="shared" si="3"/>
        <v>330</v>
      </c>
      <c r="AF13" s="11">
        <f t="shared" si="3"/>
        <v>335</v>
      </c>
      <c r="AG13" s="11">
        <f t="shared" si="3"/>
        <v>340</v>
      </c>
      <c r="AH13" s="11">
        <f t="shared" si="3"/>
        <v>345</v>
      </c>
      <c r="AI13" s="11">
        <f t="shared" si="3"/>
        <v>350</v>
      </c>
      <c r="AJ13" s="11">
        <f t="shared" si="3"/>
        <v>350</v>
      </c>
      <c r="AK13" s="11">
        <f t="shared" si="3"/>
        <v>355</v>
      </c>
      <c r="AL13" s="11">
        <f t="shared" si="3"/>
        <v>360</v>
      </c>
      <c r="AM13" s="11">
        <f t="shared" si="4"/>
        <v>365</v>
      </c>
      <c r="AN13" s="11">
        <f t="shared" si="4"/>
        <v>370</v>
      </c>
      <c r="AO13" s="11">
        <f t="shared" si="4"/>
        <v>375</v>
      </c>
      <c r="AP13" s="11">
        <f t="shared" si="4"/>
        <v>380</v>
      </c>
      <c r="AQ13" s="11">
        <f t="shared" si="4"/>
        <v>380</v>
      </c>
      <c r="AR13" s="11">
        <f t="shared" si="4"/>
        <v>385</v>
      </c>
      <c r="AS13" s="11">
        <f t="shared" si="4"/>
        <v>390</v>
      </c>
      <c r="AT13" s="11">
        <f t="shared" si="4"/>
        <v>395</v>
      </c>
      <c r="AU13" s="11">
        <f t="shared" si="4"/>
        <v>395</v>
      </c>
      <c r="AV13" s="11">
        <f t="shared" si="4"/>
        <v>400</v>
      </c>
      <c r="AW13" s="11">
        <f t="shared" si="4"/>
        <v>405</v>
      </c>
      <c r="AX13" s="11">
        <f t="shared" si="4"/>
        <v>410</v>
      </c>
      <c r="AY13" s="11">
        <f t="shared" si="4"/>
        <v>410</v>
      </c>
      <c r="AZ13" s="11">
        <f t="shared" si="4"/>
        <v>415</v>
      </c>
      <c r="BA13" s="11">
        <f t="shared" si="4"/>
        <v>420</v>
      </c>
      <c r="BB13" s="11">
        <f t="shared" si="4"/>
        <v>420</v>
      </c>
      <c r="BC13" s="11">
        <f t="shared" si="5"/>
        <v>425</v>
      </c>
      <c r="BD13" s="11">
        <f t="shared" si="5"/>
        <v>430</v>
      </c>
      <c r="BE13" s="11">
        <f t="shared" si="5"/>
        <v>430</v>
      </c>
      <c r="BF13" s="11">
        <f t="shared" si="5"/>
        <v>435</v>
      </c>
      <c r="BG13" s="11">
        <f t="shared" si="5"/>
        <v>440</v>
      </c>
      <c r="BH13" s="11">
        <f t="shared" si="5"/>
        <v>440</v>
      </c>
      <c r="BI13" s="11">
        <f t="shared" si="5"/>
        <v>445</v>
      </c>
      <c r="BJ13" s="11">
        <f t="shared" si="5"/>
        <v>450</v>
      </c>
      <c r="BK13" s="11">
        <f t="shared" si="5"/>
        <v>450</v>
      </c>
      <c r="BL13" s="11">
        <f t="shared" si="5"/>
        <v>455</v>
      </c>
      <c r="BM13" s="11">
        <f t="shared" si="5"/>
        <v>455</v>
      </c>
      <c r="BN13" s="11">
        <f t="shared" si="5"/>
        <v>460</v>
      </c>
      <c r="BO13" s="11">
        <f t="shared" si="5"/>
        <v>465</v>
      </c>
      <c r="BP13" s="11">
        <f t="shared" si="5"/>
        <v>465</v>
      </c>
      <c r="BQ13" s="11">
        <f t="shared" si="5"/>
        <v>470</v>
      </c>
      <c r="BR13" s="11">
        <f t="shared" si="5"/>
        <v>470</v>
      </c>
      <c r="BS13" s="11">
        <f t="shared" si="6"/>
        <v>475</v>
      </c>
      <c r="BT13" s="20">
        <f t="shared" si="6"/>
        <v>475</v>
      </c>
      <c r="BU13" s="13"/>
      <c r="BV13" s="29"/>
      <c r="BW13" s="5"/>
      <c r="BX13" s="5"/>
      <c r="BY13" s="5"/>
      <c r="BZ13" s="2">
        <f t="shared" si="9"/>
        <v>50</v>
      </c>
      <c r="CA13" s="2">
        <f t="shared" si="9"/>
        <v>75</v>
      </c>
      <c r="CB13" s="2">
        <f t="shared" si="9"/>
        <v>100</v>
      </c>
      <c r="CC13" s="2">
        <f t="shared" si="9"/>
        <v>125</v>
      </c>
      <c r="CD13" s="2">
        <f t="shared" si="9"/>
        <v>150</v>
      </c>
      <c r="CE13" s="2">
        <f t="shared" si="9"/>
        <v>175</v>
      </c>
      <c r="CF13" s="2">
        <f t="shared" si="9"/>
        <v>200</v>
      </c>
      <c r="CG13" s="2">
        <f t="shared" si="9"/>
        <v>225</v>
      </c>
      <c r="CH13" s="2">
        <f t="shared" si="9"/>
        <v>250</v>
      </c>
      <c r="CI13" s="2">
        <f t="shared" si="9"/>
        <v>275</v>
      </c>
      <c r="CJ13" s="2">
        <f t="shared" si="9"/>
        <v>300</v>
      </c>
      <c r="CK13" s="2">
        <f t="shared" si="9"/>
        <v>325</v>
      </c>
      <c r="CL13" s="2">
        <f t="shared" si="9"/>
        <v>350</v>
      </c>
      <c r="CM13" s="2">
        <f t="shared" si="9"/>
        <v>375</v>
      </c>
      <c r="CN13" s="2">
        <f t="shared" si="9"/>
        <v>400</v>
      </c>
      <c r="CO13" s="2">
        <f t="shared" si="9"/>
        <v>425</v>
      </c>
      <c r="CP13" s="2">
        <f t="shared" si="10"/>
        <v>450</v>
      </c>
      <c r="CQ13" s="2">
        <f t="shared" si="10"/>
        <v>475</v>
      </c>
      <c r="CR13" s="2">
        <f t="shared" si="10"/>
        <v>500</v>
      </c>
      <c r="CS13" s="2">
        <f t="shared" si="10"/>
        <v>525</v>
      </c>
      <c r="CT13" s="2">
        <f t="shared" si="10"/>
        <v>550</v>
      </c>
      <c r="CU13" s="2">
        <f t="shared" si="10"/>
        <v>575</v>
      </c>
      <c r="CV13" s="2">
        <f t="shared" si="10"/>
        <v>600</v>
      </c>
      <c r="CW13" s="2">
        <f t="shared" si="10"/>
        <v>625</v>
      </c>
      <c r="CX13" s="2">
        <f t="shared" si="10"/>
        <v>650</v>
      </c>
      <c r="CY13" s="2">
        <f t="shared" si="10"/>
        <v>675</v>
      </c>
      <c r="CZ13" s="2">
        <f t="shared" si="10"/>
        <v>700</v>
      </c>
      <c r="DA13" s="2">
        <f t="shared" si="10"/>
        <v>725</v>
      </c>
      <c r="DB13" s="2">
        <f t="shared" si="10"/>
        <v>750</v>
      </c>
      <c r="DC13" s="2">
        <f t="shared" si="10"/>
        <v>775</v>
      </c>
      <c r="DD13" s="2">
        <f t="shared" si="10"/>
        <v>800</v>
      </c>
      <c r="DE13" s="2">
        <f t="shared" si="10"/>
        <v>825</v>
      </c>
      <c r="DF13" s="2">
        <f t="shared" si="11"/>
        <v>850</v>
      </c>
      <c r="DG13" s="2">
        <f t="shared" si="11"/>
        <v>875</v>
      </c>
      <c r="DH13" s="2">
        <f t="shared" si="11"/>
        <v>900</v>
      </c>
      <c r="DI13" s="2">
        <f t="shared" si="11"/>
        <v>925</v>
      </c>
      <c r="DJ13" s="2">
        <f t="shared" si="11"/>
        <v>950</v>
      </c>
      <c r="DK13" s="2">
        <f t="shared" si="11"/>
        <v>975</v>
      </c>
      <c r="DL13" s="2">
        <f t="shared" si="11"/>
        <v>1000</v>
      </c>
      <c r="DM13" s="2">
        <f t="shared" si="11"/>
        <v>1025</v>
      </c>
      <c r="DN13" s="2">
        <f t="shared" si="11"/>
        <v>1050</v>
      </c>
      <c r="DO13" s="2">
        <f t="shared" si="11"/>
        <v>1075</v>
      </c>
      <c r="DP13" s="2">
        <f t="shared" si="11"/>
        <v>1100</v>
      </c>
      <c r="DQ13" s="2">
        <f t="shared" si="11"/>
        <v>1125</v>
      </c>
      <c r="DR13" s="2">
        <f t="shared" si="11"/>
        <v>1150</v>
      </c>
      <c r="DS13" s="2">
        <f t="shared" si="11"/>
        <v>1175</v>
      </c>
      <c r="DT13" s="2">
        <f t="shared" si="11"/>
        <v>1200</v>
      </c>
      <c r="DU13" s="2">
        <f t="shared" si="11"/>
        <v>1225</v>
      </c>
      <c r="DV13" s="2">
        <f t="shared" si="12"/>
        <v>1250</v>
      </c>
      <c r="DW13" s="2">
        <f t="shared" si="12"/>
        <v>1275</v>
      </c>
      <c r="DX13" s="2">
        <f t="shared" si="12"/>
        <v>1300</v>
      </c>
      <c r="DY13" s="2">
        <f t="shared" si="12"/>
        <v>1325</v>
      </c>
      <c r="DZ13" s="2">
        <f t="shared" si="12"/>
        <v>1350</v>
      </c>
      <c r="EA13" s="2">
        <f t="shared" si="12"/>
        <v>1375</v>
      </c>
      <c r="EB13" s="2">
        <f t="shared" si="12"/>
        <v>1400</v>
      </c>
      <c r="EC13" s="2">
        <f t="shared" si="12"/>
        <v>1425</v>
      </c>
      <c r="ED13" s="2">
        <f t="shared" si="12"/>
        <v>1450</v>
      </c>
      <c r="EE13" s="2">
        <f t="shared" si="12"/>
        <v>1475</v>
      </c>
      <c r="EF13" s="2">
        <f t="shared" si="12"/>
        <v>1500</v>
      </c>
      <c r="EG13" s="2">
        <f t="shared" si="12"/>
        <v>1525</v>
      </c>
      <c r="EH13" s="2">
        <f t="shared" si="13"/>
        <v>1550</v>
      </c>
      <c r="EI13" s="2">
        <f t="shared" si="13"/>
        <v>1575</v>
      </c>
      <c r="EJ13" s="2">
        <f t="shared" si="13"/>
        <v>1600</v>
      </c>
      <c r="EK13" s="2">
        <f t="shared" si="13"/>
        <v>1625</v>
      </c>
      <c r="EL13" s="2">
        <f t="shared" si="13"/>
        <v>1650</v>
      </c>
      <c r="EM13" s="2">
        <f t="shared" si="13"/>
        <v>1675</v>
      </c>
      <c r="EN13" s="2">
        <f t="shared" si="13"/>
        <v>1700</v>
      </c>
    </row>
    <row r="14" spans="1:144" ht="8.25" customHeight="1">
      <c r="A14" s="5"/>
      <c r="B14" s="28"/>
      <c r="C14" s="273"/>
      <c r="D14" s="267">
        <f t="shared" si="8"/>
        <v>175</v>
      </c>
      <c r="E14" s="268"/>
      <c r="F14" s="17">
        <f t="shared" si="14"/>
        <v>100</v>
      </c>
      <c r="G14" s="10">
        <f t="shared" si="14"/>
        <v>125</v>
      </c>
      <c r="H14" s="3">
        <f t="shared" si="14"/>
        <v>145</v>
      </c>
      <c r="I14" s="10">
        <f t="shared" si="14"/>
        <v>165</v>
      </c>
      <c r="J14" s="3">
        <f t="shared" si="14"/>
        <v>180</v>
      </c>
      <c r="K14" s="10">
        <f t="shared" si="14"/>
        <v>195</v>
      </c>
      <c r="L14" s="3">
        <f t="shared" si="14"/>
        <v>205</v>
      </c>
      <c r="M14" s="10">
        <f t="shared" si="14"/>
        <v>220</v>
      </c>
      <c r="N14" s="3">
        <f t="shared" si="14"/>
        <v>230</v>
      </c>
      <c r="O14" s="10">
        <f t="shared" si="14"/>
        <v>240</v>
      </c>
      <c r="P14" s="3">
        <f>CJ51</f>
        <v>250</v>
      </c>
      <c r="Q14" s="10">
        <f t="shared" si="14"/>
        <v>260</v>
      </c>
      <c r="R14" s="3">
        <f t="shared" si="14"/>
        <v>270</v>
      </c>
      <c r="S14" s="10">
        <f t="shared" si="14"/>
        <v>280</v>
      </c>
      <c r="T14" s="3">
        <f t="shared" si="14"/>
        <v>285</v>
      </c>
      <c r="U14" s="10">
        <f t="shared" si="14"/>
        <v>295</v>
      </c>
      <c r="V14" s="3">
        <f t="shared" si="15"/>
        <v>300</v>
      </c>
      <c r="W14" s="10">
        <f t="shared" si="3"/>
        <v>310</v>
      </c>
      <c r="X14" s="3">
        <f t="shared" si="3"/>
        <v>315</v>
      </c>
      <c r="Y14" s="10">
        <f t="shared" si="3"/>
        <v>320</v>
      </c>
      <c r="Z14" s="3">
        <f t="shared" si="3"/>
        <v>330</v>
      </c>
      <c r="AA14" s="10">
        <f t="shared" si="3"/>
        <v>335</v>
      </c>
      <c r="AB14" s="3">
        <f t="shared" si="3"/>
        <v>340</v>
      </c>
      <c r="AC14" s="10">
        <f t="shared" si="3"/>
        <v>345</v>
      </c>
      <c r="AD14" s="3">
        <f t="shared" si="3"/>
        <v>355</v>
      </c>
      <c r="AE14" s="10">
        <f t="shared" si="3"/>
        <v>360</v>
      </c>
      <c r="AF14" s="3">
        <f t="shared" si="3"/>
        <v>365</v>
      </c>
      <c r="AG14" s="10">
        <f t="shared" si="3"/>
        <v>370</v>
      </c>
      <c r="AH14" s="3">
        <f t="shared" si="3"/>
        <v>375</v>
      </c>
      <c r="AI14" s="10">
        <f t="shared" si="3"/>
        <v>380</v>
      </c>
      <c r="AJ14" s="3">
        <f t="shared" si="3"/>
        <v>385</v>
      </c>
      <c r="AK14" s="10">
        <f t="shared" si="3"/>
        <v>390</v>
      </c>
      <c r="AL14" s="3">
        <f t="shared" si="3"/>
        <v>395</v>
      </c>
      <c r="AM14" s="10">
        <f t="shared" si="4"/>
        <v>400</v>
      </c>
      <c r="AN14" s="3">
        <f t="shared" si="4"/>
        <v>405</v>
      </c>
      <c r="AO14" s="10">
        <f t="shared" si="4"/>
        <v>410</v>
      </c>
      <c r="AP14" s="3">
        <f t="shared" si="4"/>
        <v>415</v>
      </c>
      <c r="AQ14" s="10">
        <f t="shared" si="4"/>
        <v>420</v>
      </c>
      <c r="AR14" s="3">
        <f t="shared" si="4"/>
        <v>425</v>
      </c>
      <c r="AS14" s="10">
        <f t="shared" si="4"/>
        <v>425</v>
      </c>
      <c r="AT14" s="3">
        <f t="shared" si="4"/>
        <v>430</v>
      </c>
      <c r="AU14" s="10">
        <f t="shared" si="4"/>
        <v>435</v>
      </c>
      <c r="AV14" s="3">
        <f t="shared" si="4"/>
        <v>440</v>
      </c>
      <c r="AW14" s="10">
        <f t="shared" si="4"/>
        <v>445</v>
      </c>
      <c r="AX14" s="3">
        <f t="shared" si="4"/>
        <v>445</v>
      </c>
      <c r="AY14" s="10">
        <f t="shared" si="4"/>
        <v>450</v>
      </c>
      <c r="AZ14" s="3">
        <f t="shared" si="4"/>
        <v>455</v>
      </c>
      <c r="BA14" s="10">
        <f t="shared" si="4"/>
        <v>460</v>
      </c>
      <c r="BB14" s="3">
        <f t="shared" si="4"/>
        <v>465</v>
      </c>
      <c r="BC14" s="10">
        <f t="shared" si="5"/>
        <v>465</v>
      </c>
      <c r="BD14" s="3">
        <f t="shared" si="5"/>
        <v>470</v>
      </c>
      <c r="BE14" s="10">
        <f t="shared" si="5"/>
        <v>475</v>
      </c>
      <c r="BF14" s="3">
        <f t="shared" si="5"/>
        <v>475</v>
      </c>
      <c r="BG14" s="10">
        <f t="shared" si="5"/>
        <v>480</v>
      </c>
      <c r="BH14" s="3">
        <f t="shared" si="5"/>
        <v>485</v>
      </c>
      <c r="BI14" s="10">
        <f t="shared" si="5"/>
        <v>490</v>
      </c>
      <c r="BJ14" s="3">
        <f t="shared" si="5"/>
        <v>490</v>
      </c>
      <c r="BK14" s="10">
        <f t="shared" si="5"/>
        <v>495</v>
      </c>
      <c r="BL14" s="3">
        <f t="shared" si="5"/>
        <v>500</v>
      </c>
      <c r="BM14" s="10">
        <f t="shared" si="5"/>
        <v>500</v>
      </c>
      <c r="BN14" s="3">
        <f t="shared" si="5"/>
        <v>505</v>
      </c>
      <c r="BO14" s="10">
        <f t="shared" si="5"/>
        <v>510</v>
      </c>
      <c r="BP14" s="3">
        <f t="shared" si="5"/>
        <v>510</v>
      </c>
      <c r="BQ14" s="10">
        <f t="shared" si="5"/>
        <v>515</v>
      </c>
      <c r="BR14" s="3">
        <f t="shared" si="5"/>
        <v>515</v>
      </c>
      <c r="BS14" s="10">
        <f t="shared" si="6"/>
        <v>520</v>
      </c>
      <c r="BT14" s="18">
        <f t="shared" si="6"/>
        <v>525</v>
      </c>
      <c r="BU14" s="13"/>
      <c r="BV14" s="29"/>
      <c r="BW14" s="5"/>
      <c r="BX14" s="5"/>
      <c r="BY14" s="5"/>
      <c r="BZ14" s="2">
        <f t="shared" si="9"/>
        <v>50</v>
      </c>
      <c r="CA14" s="2">
        <f t="shared" si="9"/>
        <v>75</v>
      </c>
      <c r="CB14" s="2">
        <f t="shared" si="9"/>
        <v>100</v>
      </c>
      <c r="CC14" s="2">
        <f t="shared" si="9"/>
        <v>125</v>
      </c>
      <c r="CD14" s="2">
        <f t="shared" si="9"/>
        <v>150</v>
      </c>
      <c r="CE14" s="2">
        <f t="shared" si="9"/>
        <v>175</v>
      </c>
      <c r="CF14" s="2">
        <f t="shared" si="9"/>
        <v>200</v>
      </c>
      <c r="CG14" s="2">
        <f t="shared" si="9"/>
        <v>225</v>
      </c>
      <c r="CH14" s="2">
        <f t="shared" si="9"/>
        <v>250</v>
      </c>
      <c r="CI14" s="2">
        <f t="shared" si="9"/>
        <v>275</v>
      </c>
      <c r="CJ14" s="2">
        <f t="shared" si="9"/>
        <v>300</v>
      </c>
      <c r="CK14" s="2">
        <f t="shared" si="9"/>
        <v>325</v>
      </c>
      <c r="CL14" s="2">
        <f t="shared" si="9"/>
        <v>350</v>
      </c>
      <c r="CM14" s="2">
        <f t="shared" si="9"/>
        <v>375</v>
      </c>
      <c r="CN14" s="2">
        <f t="shared" si="9"/>
        <v>400</v>
      </c>
      <c r="CO14" s="2">
        <f t="shared" si="9"/>
        <v>425</v>
      </c>
      <c r="CP14" s="2">
        <f t="shared" si="10"/>
        <v>450</v>
      </c>
      <c r="CQ14" s="2">
        <f t="shared" si="10"/>
        <v>475</v>
      </c>
      <c r="CR14" s="2">
        <f t="shared" si="10"/>
        <v>500</v>
      </c>
      <c r="CS14" s="2">
        <f t="shared" si="10"/>
        <v>525</v>
      </c>
      <c r="CT14" s="2">
        <f t="shared" si="10"/>
        <v>550</v>
      </c>
      <c r="CU14" s="2">
        <f t="shared" si="10"/>
        <v>575</v>
      </c>
      <c r="CV14" s="2">
        <f t="shared" si="10"/>
        <v>600</v>
      </c>
      <c r="CW14" s="2">
        <f t="shared" si="10"/>
        <v>625</v>
      </c>
      <c r="CX14" s="2">
        <f t="shared" si="10"/>
        <v>650</v>
      </c>
      <c r="CY14" s="2">
        <f t="shared" si="10"/>
        <v>675</v>
      </c>
      <c r="CZ14" s="2">
        <f t="shared" si="10"/>
        <v>700</v>
      </c>
      <c r="DA14" s="2">
        <f t="shared" si="10"/>
        <v>725</v>
      </c>
      <c r="DB14" s="2">
        <f t="shared" si="10"/>
        <v>750</v>
      </c>
      <c r="DC14" s="2">
        <f t="shared" si="10"/>
        <v>775</v>
      </c>
      <c r="DD14" s="2">
        <f t="shared" si="10"/>
        <v>800</v>
      </c>
      <c r="DE14" s="2">
        <f t="shared" si="10"/>
        <v>825</v>
      </c>
      <c r="DF14" s="2">
        <f t="shared" si="11"/>
        <v>850</v>
      </c>
      <c r="DG14" s="2">
        <f t="shared" si="11"/>
        <v>875</v>
      </c>
      <c r="DH14" s="2">
        <f t="shared" si="11"/>
        <v>900</v>
      </c>
      <c r="DI14" s="2">
        <f t="shared" si="11"/>
        <v>925</v>
      </c>
      <c r="DJ14" s="2">
        <f t="shared" si="11"/>
        <v>950</v>
      </c>
      <c r="DK14" s="2">
        <f t="shared" si="11"/>
        <v>975</v>
      </c>
      <c r="DL14" s="2">
        <f t="shared" si="11"/>
        <v>1000</v>
      </c>
      <c r="DM14" s="2">
        <f t="shared" si="11"/>
        <v>1025</v>
      </c>
      <c r="DN14" s="2">
        <f t="shared" si="11"/>
        <v>1050</v>
      </c>
      <c r="DO14" s="2">
        <f t="shared" si="11"/>
        <v>1075</v>
      </c>
      <c r="DP14" s="2">
        <f t="shared" si="11"/>
        <v>1100</v>
      </c>
      <c r="DQ14" s="2">
        <f t="shared" si="11"/>
        <v>1125</v>
      </c>
      <c r="DR14" s="2">
        <f t="shared" si="11"/>
        <v>1150</v>
      </c>
      <c r="DS14" s="2">
        <f t="shared" si="11"/>
        <v>1175</v>
      </c>
      <c r="DT14" s="2">
        <f t="shared" si="11"/>
        <v>1200</v>
      </c>
      <c r="DU14" s="2">
        <f t="shared" si="11"/>
        <v>1225</v>
      </c>
      <c r="DV14" s="2">
        <f t="shared" si="12"/>
        <v>1250</v>
      </c>
      <c r="DW14" s="2">
        <f t="shared" si="12"/>
        <v>1275</v>
      </c>
      <c r="DX14" s="2">
        <f t="shared" si="12"/>
        <v>1300</v>
      </c>
      <c r="DY14" s="2">
        <f t="shared" si="12"/>
        <v>1325</v>
      </c>
      <c r="DZ14" s="2">
        <f t="shared" si="12"/>
        <v>1350</v>
      </c>
      <c r="EA14" s="2">
        <f t="shared" si="12"/>
        <v>1375</v>
      </c>
      <c r="EB14" s="2">
        <f t="shared" si="12"/>
        <v>1400</v>
      </c>
      <c r="EC14" s="2">
        <f t="shared" si="12"/>
        <v>1425</v>
      </c>
      <c r="ED14" s="2">
        <f t="shared" si="12"/>
        <v>1450</v>
      </c>
      <c r="EE14" s="2">
        <f t="shared" si="12"/>
        <v>1475</v>
      </c>
      <c r="EF14" s="2">
        <f t="shared" si="12"/>
        <v>1500</v>
      </c>
      <c r="EG14" s="2">
        <f t="shared" si="12"/>
        <v>1525</v>
      </c>
      <c r="EH14" s="2">
        <f t="shared" si="13"/>
        <v>1550</v>
      </c>
      <c r="EI14" s="2">
        <f t="shared" si="13"/>
        <v>1575</v>
      </c>
      <c r="EJ14" s="2">
        <f t="shared" si="13"/>
        <v>1600</v>
      </c>
      <c r="EK14" s="2">
        <f t="shared" si="13"/>
        <v>1625</v>
      </c>
      <c r="EL14" s="2">
        <f t="shared" si="13"/>
        <v>1650</v>
      </c>
      <c r="EM14" s="2">
        <f t="shared" si="13"/>
        <v>1675</v>
      </c>
      <c r="EN14" s="2">
        <f t="shared" si="13"/>
        <v>1700</v>
      </c>
    </row>
    <row r="15" spans="1:144" ht="8.25" customHeight="1">
      <c r="A15" s="5"/>
      <c r="B15" s="28"/>
      <c r="C15" s="273"/>
      <c r="D15" s="269">
        <f t="shared" si="8"/>
        <v>200</v>
      </c>
      <c r="E15" s="270"/>
      <c r="F15" s="19">
        <f t="shared" si="14"/>
        <v>105</v>
      </c>
      <c r="G15" s="11">
        <f t="shared" si="14"/>
        <v>135</v>
      </c>
      <c r="H15" s="11">
        <f t="shared" si="14"/>
        <v>155</v>
      </c>
      <c r="I15" s="11">
        <f t="shared" si="14"/>
        <v>175</v>
      </c>
      <c r="J15" s="11">
        <f t="shared" si="14"/>
        <v>190</v>
      </c>
      <c r="K15" s="11">
        <f t="shared" si="14"/>
        <v>205</v>
      </c>
      <c r="L15" s="11">
        <f t="shared" si="14"/>
        <v>220</v>
      </c>
      <c r="M15" s="11">
        <f t="shared" si="14"/>
        <v>235</v>
      </c>
      <c r="N15" s="11">
        <f t="shared" si="14"/>
        <v>245</v>
      </c>
      <c r="O15" s="11">
        <f t="shared" si="14"/>
        <v>260</v>
      </c>
      <c r="P15" s="11">
        <f t="shared" si="14"/>
        <v>270</v>
      </c>
      <c r="Q15" s="11">
        <f t="shared" si="14"/>
        <v>280</v>
      </c>
      <c r="R15" s="11">
        <f t="shared" si="14"/>
        <v>290</v>
      </c>
      <c r="S15" s="11">
        <f t="shared" si="14"/>
        <v>300</v>
      </c>
      <c r="T15" s="11">
        <f t="shared" si="14"/>
        <v>305</v>
      </c>
      <c r="U15" s="11">
        <f t="shared" si="14"/>
        <v>315</v>
      </c>
      <c r="V15" s="11">
        <f t="shared" si="15"/>
        <v>325</v>
      </c>
      <c r="W15" s="11">
        <f t="shared" si="3"/>
        <v>330</v>
      </c>
      <c r="X15" s="11">
        <f t="shared" si="3"/>
        <v>340</v>
      </c>
      <c r="Y15" s="11">
        <f t="shared" si="3"/>
        <v>345</v>
      </c>
      <c r="Z15" s="11">
        <f t="shared" si="3"/>
        <v>355</v>
      </c>
      <c r="AA15" s="11">
        <f t="shared" si="3"/>
        <v>360</v>
      </c>
      <c r="AB15" s="11">
        <f t="shared" si="3"/>
        <v>370</v>
      </c>
      <c r="AC15" s="11">
        <f t="shared" si="3"/>
        <v>375</v>
      </c>
      <c r="AD15" s="11">
        <f t="shared" si="3"/>
        <v>380</v>
      </c>
      <c r="AE15" s="11">
        <f t="shared" si="3"/>
        <v>385</v>
      </c>
      <c r="AF15" s="11">
        <f t="shared" si="3"/>
        <v>395</v>
      </c>
      <c r="AG15" s="11">
        <f t="shared" si="3"/>
        <v>400</v>
      </c>
      <c r="AH15" s="11">
        <f t="shared" si="3"/>
        <v>405</v>
      </c>
      <c r="AI15" s="11">
        <f t="shared" si="3"/>
        <v>410</v>
      </c>
      <c r="AJ15" s="11">
        <f t="shared" si="3"/>
        <v>415</v>
      </c>
      <c r="AK15" s="11">
        <f t="shared" si="3"/>
        <v>420</v>
      </c>
      <c r="AL15" s="11">
        <f t="shared" si="3"/>
        <v>425</v>
      </c>
      <c r="AM15" s="11">
        <f t="shared" si="4"/>
        <v>430</v>
      </c>
      <c r="AN15" s="11">
        <f t="shared" si="4"/>
        <v>435</v>
      </c>
      <c r="AO15" s="11">
        <f t="shared" si="4"/>
        <v>440</v>
      </c>
      <c r="AP15" s="11">
        <f t="shared" si="4"/>
        <v>445</v>
      </c>
      <c r="AQ15" s="11">
        <f t="shared" si="4"/>
        <v>450</v>
      </c>
      <c r="AR15" s="11">
        <f t="shared" si="4"/>
        <v>455</v>
      </c>
      <c r="AS15" s="11">
        <f t="shared" si="4"/>
        <v>460</v>
      </c>
      <c r="AT15" s="11">
        <f t="shared" si="4"/>
        <v>465</v>
      </c>
      <c r="AU15" s="11">
        <f t="shared" si="4"/>
        <v>470</v>
      </c>
      <c r="AV15" s="11">
        <f t="shared" si="4"/>
        <v>475</v>
      </c>
      <c r="AW15" s="11">
        <f t="shared" si="4"/>
        <v>480</v>
      </c>
      <c r="AX15" s="11">
        <f t="shared" si="4"/>
        <v>485</v>
      </c>
      <c r="AY15" s="11">
        <f t="shared" si="4"/>
        <v>490</v>
      </c>
      <c r="AZ15" s="11">
        <f t="shared" si="4"/>
        <v>490</v>
      </c>
      <c r="BA15" s="11">
        <f t="shared" si="4"/>
        <v>495</v>
      </c>
      <c r="BB15" s="11">
        <f t="shared" si="4"/>
        <v>500</v>
      </c>
      <c r="BC15" s="11">
        <f t="shared" si="5"/>
        <v>505</v>
      </c>
      <c r="BD15" s="11">
        <f t="shared" si="5"/>
        <v>510</v>
      </c>
      <c r="BE15" s="11">
        <f t="shared" si="5"/>
        <v>515</v>
      </c>
      <c r="BF15" s="11">
        <f t="shared" si="5"/>
        <v>515</v>
      </c>
      <c r="BG15" s="11">
        <f t="shared" si="5"/>
        <v>520</v>
      </c>
      <c r="BH15" s="11">
        <f t="shared" si="5"/>
        <v>525</v>
      </c>
      <c r="BI15" s="11">
        <f t="shared" si="5"/>
        <v>530</v>
      </c>
      <c r="BJ15" s="11">
        <f t="shared" si="5"/>
        <v>530</v>
      </c>
      <c r="BK15" s="11">
        <f t="shared" si="5"/>
        <v>535</v>
      </c>
      <c r="BL15" s="11">
        <f t="shared" si="5"/>
        <v>540</v>
      </c>
      <c r="BM15" s="11">
        <f t="shared" si="5"/>
        <v>545</v>
      </c>
      <c r="BN15" s="11">
        <f t="shared" si="5"/>
        <v>545</v>
      </c>
      <c r="BO15" s="11">
        <f t="shared" si="5"/>
        <v>550</v>
      </c>
      <c r="BP15" s="11">
        <f t="shared" si="5"/>
        <v>555</v>
      </c>
      <c r="BQ15" s="11">
        <f t="shared" si="5"/>
        <v>555</v>
      </c>
      <c r="BR15" s="11">
        <f t="shared" si="5"/>
        <v>560</v>
      </c>
      <c r="BS15" s="11">
        <f t="shared" si="6"/>
        <v>565</v>
      </c>
      <c r="BT15" s="20">
        <f t="shared" si="6"/>
        <v>565</v>
      </c>
      <c r="BU15" s="13"/>
      <c r="BV15" s="29"/>
      <c r="BW15" s="5"/>
      <c r="BX15" s="5"/>
      <c r="BY15" s="5"/>
      <c r="BZ15" s="2">
        <f t="shared" si="9"/>
        <v>50</v>
      </c>
      <c r="CA15" s="2">
        <f t="shared" si="9"/>
        <v>75</v>
      </c>
      <c r="CB15" s="2">
        <f t="shared" si="9"/>
        <v>100</v>
      </c>
      <c r="CC15" s="2">
        <f t="shared" si="9"/>
        <v>125</v>
      </c>
      <c r="CD15" s="2">
        <f t="shared" si="9"/>
        <v>150</v>
      </c>
      <c r="CE15" s="2">
        <f t="shared" si="9"/>
        <v>175</v>
      </c>
      <c r="CF15" s="2">
        <f t="shared" si="9"/>
        <v>200</v>
      </c>
      <c r="CG15" s="2">
        <f t="shared" si="9"/>
        <v>225</v>
      </c>
      <c r="CH15" s="2">
        <f t="shared" si="9"/>
        <v>250</v>
      </c>
      <c r="CI15" s="2">
        <f t="shared" si="9"/>
        <v>275</v>
      </c>
      <c r="CJ15" s="2">
        <f t="shared" si="9"/>
        <v>300</v>
      </c>
      <c r="CK15" s="2">
        <f t="shared" si="9"/>
        <v>325</v>
      </c>
      <c r="CL15" s="2">
        <f t="shared" si="9"/>
        <v>350</v>
      </c>
      <c r="CM15" s="2">
        <f t="shared" si="9"/>
        <v>375</v>
      </c>
      <c r="CN15" s="2">
        <f t="shared" si="9"/>
        <v>400</v>
      </c>
      <c r="CO15" s="2">
        <f t="shared" si="9"/>
        <v>425</v>
      </c>
      <c r="CP15" s="2">
        <f t="shared" si="10"/>
        <v>450</v>
      </c>
      <c r="CQ15" s="2">
        <f t="shared" si="10"/>
        <v>475</v>
      </c>
      <c r="CR15" s="2">
        <f t="shared" si="10"/>
        <v>500</v>
      </c>
      <c r="CS15" s="2">
        <f t="shared" si="10"/>
        <v>525</v>
      </c>
      <c r="CT15" s="2">
        <f t="shared" si="10"/>
        <v>550</v>
      </c>
      <c r="CU15" s="2">
        <f t="shared" si="10"/>
        <v>575</v>
      </c>
      <c r="CV15" s="2">
        <f t="shared" si="10"/>
        <v>600</v>
      </c>
      <c r="CW15" s="2">
        <f t="shared" si="10"/>
        <v>625</v>
      </c>
      <c r="CX15" s="2">
        <f t="shared" si="10"/>
        <v>650</v>
      </c>
      <c r="CY15" s="2">
        <f t="shared" si="10"/>
        <v>675</v>
      </c>
      <c r="CZ15" s="2">
        <f t="shared" si="10"/>
        <v>700</v>
      </c>
      <c r="DA15" s="2">
        <f t="shared" si="10"/>
        <v>725</v>
      </c>
      <c r="DB15" s="2">
        <f t="shared" si="10"/>
        <v>750</v>
      </c>
      <c r="DC15" s="2">
        <f t="shared" si="10"/>
        <v>775</v>
      </c>
      <c r="DD15" s="2">
        <f t="shared" si="10"/>
        <v>800</v>
      </c>
      <c r="DE15" s="2">
        <f t="shared" si="10"/>
        <v>825</v>
      </c>
      <c r="DF15" s="2">
        <f t="shared" si="11"/>
        <v>850</v>
      </c>
      <c r="DG15" s="2">
        <f t="shared" si="11"/>
        <v>875</v>
      </c>
      <c r="DH15" s="2">
        <f t="shared" si="11"/>
        <v>900</v>
      </c>
      <c r="DI15" s="2">
        <f t="shared" si="11"/>
        <v>925</v>
      </c>
      <c r="DJ15" s="2">
        <f t="shared" si="11"/>
        <v>950</v>
      </c>
      <c r="DK15" s="2">
        <f t="shared" si="11"/>
        <v>975</v>
      </c>
      <c r="DL15" s="2">
        <f t="shared" si="11"/>
        <v>1000</v>
      </c>
      <c r="DM15" s="2">
        <f t="shared" si="11"/>
        <v>1025</v>
      </c>
      <c r="DN15" s="2">
        <f t="shared" si="11"/>
        <v>1050</v>
      </c>
      <c r="DO15" s="2">
        <f t="shared" si="11"/>
        <v>1075</v>
      </c>
      <c r="DP15" s="2">
        <f t="shared" si="11"/>
        <v>1100</v>
      </c>
      <c r="DQ15" s="2">
        <f t="shared" si="11"/>
        <v>1125</v>
      </c>
      <c r="DR15" s="2">
        <f t="shared" si="11"/>
        <v>1150</v>
      </c>
      <c r="DS15" s="2">
        <f t="shared" si="11"/>
        <v>1175</v>
      </c>
      <c r="DT15" s="2">
        <f t="shared" si="11"/>
        <v>1200</v>
      </c>
      <c r="DU15" s="2">
        <f t="shared" si="11"/>
        <v>1225</v>
      </c>
      <c r="DV15" s="2">
        <f t="shared" si="12"/>
        <v>1250</v>
      </c>
      <c r="DW15" s="2">
        <f t="shared" si="12"/>
        <v>1275</v>
      </c>
      <c r="DX15" s="2">
        <f t="shared" si="12"/>
        <v>1300</v>
      </c>
      <c r="DY15" s="2">
        <f t="shared" si="12"/>
        <v>1325</v>
      </c>
      <c r="DZ15" s="2">
        <f t="shared" si="12"/>
        <v>1350</v>
      </c>
      <c r="EA15" s="2">
        <f t="shared" si="12"/>
        <v>1375</v>
      </c>
      <c r="EB15" s="2">
        <f t="shared" si="12"/>
        <v>1400</v>
      </c>
      <c r="EC15" s="2">
        <f t="shared" si="12"/>
        <v>1425</v>
      </c>
      <c r="ED15" s="2">
        <f t="shared" si="12"/>
        <v>1450</v>
      </c>
      <c r="EE15" s="2">
        <f t="shared" si="12"/>
        <v>1475</v>
      </c>
      <c r="EF15" s="2">
        <f t="shared" si="12"/>
        <v>1500</v>
      </c>
      <c r="EG15" s="2">
        <f t="shared" si="12"/>
        <v>1525</v>
      </c>
      <c r="EH15" s="2">
        <f t="shared" si="13"/>
        <v>1550</v>
      </c>
      <c r="EI15" s="2">
        <f t="shared" si="13"/>
        <v>1575</v>
      </c>
      <c r="EJ15" s="2">
        <f t="shared" si="13"/>
        <v>1600</v>
      </c>
      <c r="EK15" s="2">
        <f t="shared" si="13"/>
        <v>1625</v>
      </c>
      <c r="EL15" s="2">
        <f t="shared" si="13"/>
        <v>1650</v>
      </c>
      <c r="EM15" s="2">
        <f t="shared" si="13"/>
        <v>1675</v>
      </c>
      <c r="EN15" s="2">
        <f t="shared" si="13"/>
        <v>1700</v>
      </c>
    </row>
    <row r="16" spans="1:144" ht="8.25" customHeight="1">
      <c r="A16" s="5"/>
      <c r="B16" s="28"/>
      <c r="C16" s="273"/>
      <c r="D16" s="267">
        <f t="shared" si="8"/>
        <v>225</v>
      </c>
      <c r="E16" s="268"/>
      <c r="F16" s="17">
        <f t="shared" si="14"/>
        <v>110</v>
      </c>
      <c r="G16" s="10">
        <f t="shared" si="14"/>
        <v>140</v>
      </c>
      <c r="H16" s="3">
        <f t="shared" si="14"/>
        <v>165</v>
      </c>
      <c r="I16" s="10">
        <f t="shared" si="14"/>
        <v>185</v>
      </c>
      <c r="J16" s="3">
        <f t="shared" si="14"/>
        <v>200</v>
      </c>
      <c r="K16" s="10">
        <f t="shared" si="14"/>
        <v>220</v>
      </c>
      <c r="L16" s="3">
        <f t="shared" si="14"/>
        <v>235</v>
      </c>
      <c r="M16" s="10">
        <f t="shared" si="14"/>
        <v>250</v>
      </c>
      <c r="N16" s="3">
        <f t="shared" si="14"/>
        <v>260</v>
      </c>
      <c r="O16" s="10">
        <f t="shared" si="14"/>
        <v>275</v>
      </c>
      <c r="P16" s="3">
        <f t="shared" si="14"/>
        <v>285</v>
      </c>
      <c r="Q16" s="10">
        <f t="shared" si="14"/>
        <v>295</v>
      </c>
      <c r="R16" s="3">
        <f t="shared" si="14"/>
        <v>305</v>
      </c>
      <c r="S16" s="10">
        <f t="shared" si="14"/>
        <v>315</v>
      </c>
      <c r="T16" s="3">
        <f t="shared" si="14"/>
        <v>325</v>
      </c>
      <c r="U16" s="10">
        <f t="shared" si="14"/>
        <v>335</v>
      </c>
      <c r="V16" s="3">
        <f t="shared" si="15"/>
        <v>345</v>
      </c>
      <c r="W16" s="10">
        <f t="shared" si="3"/>
        <v>355</v>
      </c>
      <c r="X16" s="3">
        <f t="shared" si="3"/>
        <v>360</v>
      </c>
      <c r="Y16" s="10">
        <f t="shared" si="3"/>
        <v>370</v>
      </c>
      <c r="Z16" s="3">
        <f t="shared" si="3"/>
        <v>380</v>
      </c>
      <c r="AA16" s="10">
        <f t="shared" si="3"/>
        <v>385</v>
      </c>
      <c r="AB16" s="3">
        <f t="shared" si="3"/>
        <v>395</v>
      </c>
      <c r="AC16" s="10">
        <f t="shared" si="3"/>
        <v>400</v>
      </c>
      <c r="AD16" s="3">
        <f t="shared" si="3"/>
        <v>405</v>
      </c>
      <c r="AE16" s="10">
        <f t="shared" si="3"/>
        <v>415</v>
      </c>
      <c r="AF16" s="3">
        <f t="shared" si="3"/>
        <v>420</v>
      </c>
      <c r="AG16" s="10">
        <f t="shared" si="3"/>
        <v>425</v>
      </c>
      <c r="AH16" s="3">
        <f t="shared" si="3"/>
        <v>435</v>
      </c>
      <c r="AI16" s="10">
        <f t="shared" si="3"/>
        <v>440</v>
      </c>
      <c r="AJ16" s="3">
        <f t="shared" si="3"/>
        <v>445</v>
      </c>
      <c r="AK16" s="10">
        <f t="shared" si="3"/>
        <v>450</v>
      </c>
      <c r="AL16" s="3">
        <f t="shared" si="3"/>
        <v>455</v>
      </c>
      <c r="AM16" s="10">
        <f t="shared" si="4"/>
        <v>460</v>
      </c>
      <c r="AN16" s="3">
        <f t="shared" si="4"/>
        <v>470</v>
      </c>
      <c r="AO16" s="10">
        <f t="shared" si="4"/>
        <v>475</v>
      </c>
      <c r="AP16" s="3">
        <f t="shared" si="4"/>
        <v>480</v>
      </c>
      <c r="AQ16" s="10">
        <f t="shared" si="4"/>
        <v>485</v>
      </c>
      <c r="AR16" s="3">
        <f t="shared" si="4"/>
        <v>490</v>
      </c>
      <c r="AS16" s="10">
        <f t="shared" si="4"/>
        <v>495</v>
      </c>
      <c r="AT16" s="3">
        <f t="shared" si="4"/>
        <v>500</v>
      </c>
      <c r="AU16" s="10">
        <f t="shared" si="4"/>
        <v>505</v>
      </c>
      <c r="AV16" s="3">
        <f t="shared" si="4"/>
        <v>510</v>
      </c>
      <c r="AW16" s="10">
        <f t="shared" si="4"/>
        <v>515</v>
      </c>
      <c r="AX16" s="3">
        <f t="shared" si="4"/>
        <v>520</v>
      </c>
      <c r="AY16" s="10">
        <f t="shared" si="4"/>
        <v>525</v>
      </c>
      <c r="AZ16" s="3">
        <f t="shared" si="4"/>
        <v>525</v>
      </c>
      <c r="BA16" s="10">
        <f t="shared" si="4"/>
        <v>530</v>
      </c>
      <c r="BB16" s="3">
        <f t="shared" si="4"/>
        <v>535</v>
      </c>
      <c r="BC16" s="10">
        <f t="shared" si="5"/>
        <v>540</v>
      </c>
      <c r="BD16" s="3">
        <f t="shared" si="5"/>
        <v>545</v>
      </c>
      <c r="BE16" s="10">
        <f t="shared" si="5"/>
        <v>550</v>
      </c>
      <c r="BF16" s="3">
        <f t="shared" si="5"/>
        <v>555</v>
      </c>
      <c r="BG16" s="10">
        <f t="shared" si="5"/>
        <v>560</v>
      </c>
      <c r="BH16" s="3">
        <f t="shared" si="5"/>
        <v>560</v>
      </c>
      <c r="BI16" s="10">
        <f t="shared" si="5"/>
        <v>565</v>
      </c>
      <c r="BJ16" s="3">
        <f t="shared" si="5"/>
        <v>570</v>
      </c>
      <c r="BK16" s="10">
        <f t="shared" si="5"/>
        <v>575</v>
      </c>
      <c r="BL16" s="3">
        <f t="shared" si="5"/>
        <v>580</v>
      </c>
      <c r="BM16" s="10">
        <f t="shared" si="5"/>
        <v>580</v>
      </c>
      <c r="BN16" s="3">
        <f t="shared" si="5"/>
        <v>585</v>
      </c>
      <c r="BO16" s="10">
        <f t="shared" si="5"/>
        <v>590</v>
      </c>
      <c r="BP16" s="3">
        <f t="shared" si="5"/>
        <v>595</v>
      </c>
      <c r="BQ16" s="10">
        <f t="shared" si="5"/>
        <v>595</v>
      </c>
      <c r="BR16" s="3">
        <f t="shared" si="5"/>
        <v>600</v>
      </c>
      <c r="BS16" s="10">
        <f t="shared" si="6"/>
        <v>605</v>
      </c>
      <c r="BT16" s="18">
        <f t="shared" si="6"/>
        <v>610</v>
      </c>
      <c r="BU16" s="13"/>
      <c r="BV16" s="29"/>
      <c r="BW16" s="5"/>
      <c r="BX16" s="5"/>
      <c r="BY16" s="5"/>
      <c r="BZ16" s="2">
        <f t="shared" si="9"/>
        <v>50</v>
      </c>
      <c r="CA16" s="2">
        <f t="shared" si="9"/>
        <v>75</v>
      </c>
      <c r="CB16" s="2">
        <f t="shared" si="9"/>
        <v>100</v>
      </c>
      <c r="CC16" s="2">
        <f t="shared" si="9"/>
        <v>125</v>
      </c>
      <c r="CD16" s="2">
        <f t="shared" si="9"/>
        <v>150</v>
      </c>
      <c r="CE16" s="2">
        <f t="shared" si="9"/>
        <v>175</v>
      </c>
      <c r="CF16" s="2">
        <f t="shared" si="9"/>
        <v>200</v>
      </c>
      <c r="CG16" s="2">
        <f t="shared" si="9"/>
        <v>225</v>
      </c>
      <c r="CH16" s="2">
        <f t="shared" si="9"/>
        <v>250</v>
      </c>
      <c r="CI16" s="2">
        <f t="shared" si="9"/>
        <v>275</v>
      </c>
      <c r="CJ16" s="2">
        <f t="shared" si="9"/>
        <v>300</v>
      </c>
      <c r="CK16" s="2">
        <f t="shared" si="9"/>
        <v>325</v>
      </c>
      <c r="CL16" s="2">
        <f t="shared" si="9"/>
        <v>350</v>
      </c>
      <c r="CM16" s="2">
        <f t="shared" si="9"/>
        <v>375</v>
      </c>
      <c r="CN16" s="2">
        <f t="shared" si="9"/>
        <v>400</v>
      </c>
      <c r="CO16" s="2">
        <f t="shared" si="9"/>
        <v>425</v>
      </c>
      <c r="CP16" s="2">
        <f t="shared" si="10"/>
        <v>450</v>
      </c>
      <c r="CQ16" s="2">
        <f t="shared" si="10"/>
        <v>475</v>
      </c>
      <c r="CR16" s="2">
        <f t="shared" si="10"/>
        <v>500</v>
      </c>
      <c r="CS16" s="2">
        <f t="shared" si="10"/>
        <v>525</v>
      </c>
      <c r="CT16" s="2">
        <f t="shared" si="10"/>
        <v>550</v>
      </c>
      <c r="CU16" s="2">
        <f t="shared" si="10"/>
        <v>575</v>
      </c>
      <c r="CV16" s="2">
        <f t="shared" si="10"/>
        <v>600</v>
      </c>
      <c r="CW16" s="2">
        <f t="shared" si="10"/>
        <v>625</v>
      </c>
      <c r="CX16" s="2">
        <f t="shared" si="10"/>
        <v>650</v>
      </c>
      <c r="CY16" s="2">
        <f t="shared" si="10"/>
        <v>675</v>
      </c>
      <c r="CZ16" s="2">
        <f t="shared" si="10"/>
        <v>700</v>
      </c>
      <c r="DA16" s="2">
        <f t="shared" si="10"/>
        <v>725</v>
      </c>
      <c r="DB16" s="2">
        <f t="shared" si="10"/>
        <v>750</v>
      </c>
      <c r="DC16" s="2">
        <f t="shared" si="10"/>
        <v>775</v>
      </c>
      <c r="DD16" s="2">
        <f t="shared" si="10"/>
        <v>800</v>
      </c>
      <c r="DE16" s="2">
        <f t="shared" si="10"/>
        <v>825</v>
      </c>
      <c r="DF16" s="2">
        <f t="shared" si="11"/>
        <v>850</v>
      </c>
      <c r="DG16" s="2">
        <f t="shared" si="11"/>
        <v>875</v>
      </c>
      <c r="DH16" s="2">
        <f t="shared" si="11"/>
        <v>900</v>
      </c>
      <c r="DI16" s="2">
        <f t="shared" si="11"/>
        <v>925</v>
      </c>
      <c r="DJ16" s="2">
        <f t="shared" si="11"/>
        <v>950</v>
      </c>
      <c r="DK16" s="2">
        <f t="shared" si="11"/>
        <v>975</v>
      </c>
      <c r="DL16" s="2">
        <f t="shared" si="11"/>
        <v>1000</v>
      </c>
      <c r="DM16" s="2">
        <f t="shared" si="11"/>
        <v>1025</v>
      </c>
      <c r="DN16" s="2">
        <f t="shared" si="11"/>
        <v>1050</v>
      </c>
      <c r="DO16" s="2">
        <f t="shared" si="11"/>
        <v>1075</v>
      </c>
      <c r="DP16" s="2">
        <f t="shared" si="11"/>
        <v>1100</v>
      </c>
      <c r="DQ16" s="2">
        <f t="shared" si="11"/>
        <v>1125</v>
      </c>
      <c r="DR16" s="2">
        <f t="shared" si="11"/>
        <v>1150</v>
      </c>
      <c r="DS16" s="2">
        <f t="shared" si="11"/>
        <v>1175</v>
      </c>
      <c r="DT16" s="2">
        <f t="shared" si="11"/>
        <v>1200</v>
      </c>
      <c r="DU16" s="2">
        <f t="shared" si="11"/>
        <v>1225</v>
      </c>
      <c r="DV16" s="2">
        <f t="shared" si="12"/>
        <v>1250</v>
      </c>
      <c r="DW16" s="2">
        <f t="shared" si="12"/>
        <v>1275</v>
      </c>
      <c r="DX16" s="2">
        <f t="shared" si="12"/>
        <v>1300</v>
      </c>
      <c r="DY16" s="2">
        <f t="shared" si="12"/>
        <v>1325</v>
      </c>
      <c r="DZ16" s="2">
        <f t="shared" si="12"/>
        <v>1350</v>
      </c>
      <c r="EA16" s="2">
        <f t="shared" si="12"/>
        <v>1375</v>
      </c>
      <c r="EB16" s="2">
        <f t="shared" si="12"/>
        <v>1400</v>
      </c>
      <c r="EC16" s="2">
        <f t="shared" si="12"/>
        <v>1425</v>
      </c>
      <c r="ED16" s="2">
        <f t="shared" si="12"/>
        <v>1450</v>
      </c>
      <c r="EE16" s="2">
        <f t="shared" si="12"/>
        <v>1475</v>
      </c>
      <c r="EF16" s="2">
        <f t="shared" si="12"/>
        <v>1500</v>
      </c>
      <c r="EG16" s="2">
        <f t="shared" si="12"/>
        <v>1525</v>
      </c>
      <c r="EH16" s="2">
        <f t="shared" si="13"/>
        <v>1550</v>
      </c>
      <c r="EI16" s="2">
        <f t="shared" si="13"/>
        <v>1575</v>
      </c>
      <c r="EJ16" s="2">
        <f t="shared" si="13"/>
        <v>1600</v>
      </c>
      <c r="EK16" s="2">
        <f t="shared" si="13"/>
        <v>1625</v>
      </c>
      <c r="EL16" s="2">
        <f t="shared" si="13"/>
        <v>1650</v>
      </c>
      <c r="EM16" s="2">
        <f t="shared" si="13"/>
        <v>1675</v>
      </c>
      <c r="EN16" s="2">
        <f t="shared" si="13"/>
        <v>1700</v>
      </c>
    </row>
    <row r="17" spans="1:144" ht="8.25" customHeight="1">
      <c r="A17" s="5"/>
      <c r="B17" s="28"/>
      <c r="C17" s="273"/>
      <c r="D17" s="269">
        <f t="shared" si="8"/>
        <v>250</v>
      </c>
      <c r="E17" s="270"/>
      <c r="F17" s="19">
        <f t="shared" si="14"/>
        <v>115</v>
      </c>
      <c r="G17" s="11">
        <f t="shared" si="14"/>
        <v>145</v>
      </c>
      <c r="H17" s="11">
        <f t="shared" si="14"/>
        <v>170</v>
      </c>
      <c r="I17" s="11">
        <f t="shared" si="14"/>
        <v>195</v>
      </c>
      <c r="J17" s="11">
        <f t="shared" si="14"/>
        <v>210</v>
      </c>
      <c r="K17" s="11">
        <f t="shared" si="14"/>
        <v>230</v>
      </c>
      <c r="L17" s="11">
        <f t="shared" si="14"/>
        <v>245</v>
      </c>
      <c r="M17" s="11">
        <f t="shared" si="14"/>
        <v>260</v>
      </c>
      <c r="N17" s="11">
        <f t="shared" si="14"/>
        <v>275</v>
      </c>
      <c r="O17" s="11">
        <f t="shared" si="14"/>
        <v>290</v>
      </c>
      <c r="P17" s="11">
        <f t="shared" si="14"/>
        <v>300</v>
      </c>
      <c r="Q17" s="11">
        <f t="shared" si="14"/>
        <v>315</v>
      </c>
      <c r="R17" s="11">
        <f t="shared" si="14"/>
        <v>325</v>
      </c>
      <c r="S17" s="11">
        <f t="shared" si="14"/>
        <v>335</v>
      </c>
      <c r="T17" s="11">
        <f t="shared" si="14"/>
        <v>345</v>
      </c>
      <c r="U17" s="11">
        <f t="shared" si="14"/>
        <v>355</v>
      </c>
      <c r="V17" s="11">
        <f t="shared" si="15"/>
        <v>365</v>
      </c>
      <c r="W17" s="11">
        <f t="shared" si="3"/>
        <v>375</v>
      </c>
      <c r="X17" s="11">
        <f t="shared" si="3"/>
        <v>385</v>
      </c>
      <c r="Y17" s="11">
        <f t="shared" si="3"/>
        <v>390</v>
      </c>
      <c r="Z17" s="11">
        <f t="shared" si="3"/>
        <v>400</v>
      </c>
      <c r="AA17" s="11">
        <f t="shared" si="3"/>
        <v>410</v>
      </c>
      <c r="AB17" s="11">
        <f t="shared" si="3"/>
        <v>415</v>
      </c>
      <c r="AC17" s="11">
        <f t="shared" si="3"/>
        <v>425</v>
      </c>
      <c r="AD17" s="11">
        <f t="shared" si="3"/>
        <v>430</v>
      </c>
      <c r="AE17" s="11">
        <f t="shared" si="3"/>
        <v>440</v>
      </c>
      <c r="AF17" s="11">
        <f t="shared" si="3"/>
        <v>445</v>
      </c>
      <c r="AG17" s="11">
        <f t="shared" si="3"/>
        <v>450</v>
      </c>
      <c r="AH17" s="11">
        <f t="shared" si="3"/>
        <v>460</v>
      </c>
      <c r="AI17" s="11">
        <f t="shared" si="3"/>
        <v>465</v>
      </c>
      <c r="AJ17" s="11">
        <f t="shared" si="3"/>
        <v>470</v>
      </c>
      <c r="AK17" s="11">
        <f t="shared" si="3"/>
        <v>480</v>
      </c>
      <c r="AL17" s="11">
        <f t="shared" si="3"/>
        <v>485</v>
      </c>
      <c r="AM17" s="11">
        <f t="shared" si="4"/>
        <v>490</v>
      </c>
      <c r="AN17" s="11">
        <f t="shared" si="4"/>
        <v>495</v>
      </c>
      <c r="AO17" s="11">
        <f t="shared" si="4"/>
        <v>505</v>
      </c>
      <c r="AP17" s="11">
        <f t="shared" si="4"/>
        <v>510</v>
      </c>
      <c r="AQ17" s="11">
        <f t="shared" si="4"/>
        <v>515</v>
      </c>
      <c r="AR17" s="11">
        <f t="shared" si="4"/>
        <v>520</v>
      </c>
      <c r="AS17" s="11">
        <f t="shared" si="4"/>
        <v>525</v>
      </c>
      <c r="AT17" s="11">
        <f t="shared" si="4"/>
        <v>530</v>
      </c>
      <c r="AU17" s="11">
        <f t="shared" si="4"/>
        <v>535</v>
      </c>
      <c r="AV17" s="11">
        <f t="shared" si="4"/>
        <v>540</v>
      </c>
      <c r="AW17" s="11">
        <f t="shared" si="4"/>
        <v>545</v>
      </c>
      <c r="AX17" s="11">
        <f t="shared" si="4"/>
        <v>550</v>
      </c>
      <c r="AY17" s="11">
        <f t="shared" si="4"/>
        <v>555</v>
      </c>
      <c r="AZ17" s="11">
        <f t="shared" si="4"/>
        <v>560</v>
      </c>
      <c r="BA17" s="11">
        <f t="shared" si="4"/>
        <v>565</v>
      </c>
      <c r="BB17" s="11">
        <f t="shared" si="4"/>
        <v>570</v>
      </c>
      <c r="BC17" s="11">
        <f t="shared" si="5"/>
        <v>575</v>
      </c>
      <c r="BD17" s="11">
        <f t="shared" si="5"/>
        <v>580</v>
      </c>
      <c r="BE17" s="11">
        <f t="shared" si="5"/>
        <v>585</v>
      </c>
      <c r="BF17" s="11">
        <f t="shared" si="5"/>
        <v>590</v>
      </c>
      <c r="BG17" s="11">
        <f t="shared" si="5"/>
        <v>595</v>
      </c>
      <c r="BH17" s="11">
        <f t="shared" si="5"/>
        <v>600</v>
      </c>
      <c r="BI17" s="11">
        <f t="shared" si="5"/>
        <v>600</v>
      </c>
      <c r="BJ17" s="11">
        <f t="shared" si="5"/>
        <v>605</v>
      </c>
      <c r="BK17" s="11">
        <f t="shared" si="5"/>
        <v>610</v>
      </c>
      <c r="BL17" s="11">
        <f t="shared" si="5"/>
        <v>615</v>
      </c>
      <c r="BM17" s="11">
        <f t="shared" si="5"/>
        <v>620</v>
      </c>
      <c r="BN17" s="11">
        <f t="shared" si="5"/>
        <v>625</v>
      </c>
      <c r="BO17" s="11">
        <f t="shared" si="5"/>
        <v>625</v>
      </c>
      <c r="BP17" s="11">
        <f t="shared" si="5"/>
        <v>630</v>
      </c>
      <c r="BQ17" s="11">
        <f t="shared" si="5"/>
        <v>635</v>
      </c>
      <c r="BR17" s="11">
        <f t="shared" si="5"/>
        <v>640</v>
      </c>
      <c r="BS17" s="11">
        <f t="shared" si="6"/>
        <v>645</v>
      </c>
      <c r="BT17" s="20">
        <f t="shared" si="6"/>
        <v>645</v>
      </c>
      <c r="BU17" s="13"/>
      <c r="BV17" s="29"/>
      <c r="BW17" s="5"/>
      <c r="BX17" s="5"/>
      <c r="BY17" s="5"/>
      <c r="BZ17" s="2">
        <f t="shared" si="9"/>
        <v>50</v>
      </c>
      <c r="CA17" s="2">
        <f t="shared" si="9"/>
        <v>75</v>
      </c>
      <c r="CB17" s="2">
        <f t="shared" si="9"/>
        <v>100</v>
      </c>
      <c r="CC17" s="2">
        <f t="shared" si="9"/>
        <v>125</v>
      </c>
      <c r="CD17" s="2">
        <f t="shared" si="9"/>
        <v>150</v>
      </c>
      <c r="CE17" s="2">
        <f t="shared" si="9"/>
        <v>175</v>
      </c>
      <c r="CF17" s="2">
        <f t="shared" si="9"/>
        <v>200</v>
      </c>
      <c r="CG17" s="2">
        <f t="shared" si="9"/>
        <v>225</v>
      </c>
      <c r="CH17" s="2">
        <f t="shared" si="9"/>
        <v>250</v>
      </c>
      <c r="CI17" s="2">
        <f t="shared" si="9"/>
        <v>275</v>
      </c>
      <c r="CJ17" s="2">
        <f t="shared" si="9"/>
        <v>300</v>
      </c>
      <c r="CK17" s="2">
        <f t="shared" si="9"/>
        <v>325</v>
      </c>
      <c r="CL17" s="2">
        <f t="shared" si="9"/>
        <v>350</v>
      </c>
      <c r="CM17" s="2">
        <f t="shared" si="9"/>
        <v>375</v>
      </c>
      <c r="CN17" s="2">
        <f t="shared" si="9"/>
        <v>400</v>
      </c>
      <c r="CO17" s="2">
        <f t="shared" si="9"/>
        <v>425</v>
      </c>
      <c r="CP17" s="2">
        <f t="shared" si="10"/>
        <v>450</v>
      </c>
      <c r="CQ17" s="2">
        <f t="shared" si="10"/>
        <v>475</v>
      </c>
      <c r="CR17" s="2">
        <f t="shared" si="10"/>
        <v>500</v>
      </c>
      <c r="CS17" s="2">
        <f t="shared" si="10"/>
        <v>525</v>
      </c>
      <c r="CT17" s="2">
        <f t="shared" si="10"/>
        <v>550</v>
      </c>
      <c r="CU17" s="2">
        <f t="shared" si="10"/>
        <v>575</v>
      </c>
      <c r="CV17" s="2">
        <f t="shared" si="10"/>
        <v>600</v>
      </c>
      <c r="CW17" s="2">
        <f t="shared" si="10"/>
        <v>625</v>
      </c>
      <c r="CX17" s="2">
        <f t="shared" si="10"/>
        <v>650</v>
      </c>
      <c r="CY17" s="2">
        <f t="shared" si="10"/>
        <v>675</v>
      </c>
      <c r="CZ17" s="2">
        <f t="shared" si="10"/>
        <v>700</v>
      </c>
      <c r="DA17" s="2">
        <f t="shared" si="10"/>
        <v>725</v>
      </c>
      <c r="DB17" s="2">
        <f t="shared" si="10"/>
        <v>750</v>
      </c>
      <c r="DC17" s="2">
        <f t="shared" si="10"/>
        <v>775</v>
      </c>
      <c r="DD17" s="2">
        <f t="shared" si="10"/>
        <v>800</v>
      </c>
      <c r="DE17" s="2">
        <f t="shared" si="10"/>
        <v>825</v>
      </c>
      <c r="DF17" s="2">
        <f t="shared" si="11"/>
        <v>850</v>
      </c>
      <c r="DG17" s="2">
        <f t="shared" si="11"/>
        <v>875</v>
      </c>
      <c r="DH17" s="2">
        <f t="shared" si="11"/>
        <v>900</v>
      </c>
      <c r="DI17" s="2">
        <f t="shared" si="11"/>
        <v>925</v>
      </c>
      <c r="DJ17" s="2">
        <f t="shared" si="11"/>
        <v>950</v>
      </c>
      <c r="DK17" s="2">
        <f t="shared" si="11"/>
        <v>975</v>
      </c>
      <c r="DL17" s="2">
        <f t="shared" si="11"/>
        <v>1000</v>
      </c>
      <c r="DM17" s="2">
        <f t="shared" si="11"/>
        <v>1025</v>
      </c>
      <c r="DN17" s="2">
        <f t="shared" si="11"/>
        <v>1050</v>
      </c>
      <c r="DO17" s="2">
        <f t="shared" si="11"/>
        <v>1075</v>
      </c>
      <c r="DP17" s="2">
        <f t="shared" si="11"/>
        <v>1100</v>
      </c>
      <c r="DQ17" s="2">
        <f t="shared" si="11"/>
        <v>1125</v>
      </c>
      <c r="DR17" s="2">
        <f t="shared" si="11"/>
        <v>1150</v>
      </c>
      <c r="DS17" s="2">
        <f t="shared" si="11"/>
        <v>1175</v>
      </c>
      <c r="DT17" s="2">
        <f t="shared" si="11"/>
        <v>1200</v>
      </c>
      <c r="DU17" s="2">
        <f t="shared" si="11"/>
        <v>1225</v>
      </c>
      <c r="DV17" s="2">
        <f t="shared" si="12"/>
        <v>1250</v>
      </c>
      <c r="DW17" s="2">
        <f t="shared" si="12"/>
        <v>1275</v>
      </c>
      <c r="DX17" s="2">
        <f t="shared" si="12"/>
        <v>1300</v>
      </c>
      <c r="DY17" s="2">
        <f t="shared" si="12"/>
        <v>1325</v>
      </c>
      <c r="DZ17" s="2">
        <f t="shared" si="12"/>
        <v>1350</v>
      </c>
      <c r="EA17" s="2">
        <f t="shared" si="12"/>
        <v>1375</v>
      </c>
      <c r="EB17" s="2">
        <f t="shared" si="12"/>
        <v>1400</v>
      </c>
      <c r="EC17" s="2">
        <f t="shared" si="12"/>
        <v>1425</v>
      </c>
      <c r="ED17" s="2">
        <f t="shared" si="12"/>
        <v>1450</v>
      </c>
      <c r="EE17" s="2">
        <f t="shared" si="12"/>
        <v>1475</v>
      </c>
      <c r="EF17" s="2">
        <f t="shared" si="12"/>
        <v>1500</v>
      </c>
      <c r="EG17" s="2">
        <f t="shared" si="12"/>
        <v>1525</v>
      </c>
      <c r="EH17" s="2">
        <f t="shared" si="13"/>
        <v>1550</v>
      </c>
      <c r="EI17" s="2">
        <f t="shared" si="13"/>
        <v>1575</v>
      </c>
      <c r="EJ17" s="2">
        <f t="shared" si="13"/>
        <v>1600</v>
      </c>
      <c r="EK17" s="2">
        <f t="shared" si="13"/>
        <v>1625</v>
      </c>
      <c r="EL17" s="2">
        <f t="shared" si="13"/>
        <v>1650</v>
      </c>
      <c r="EM17" s="2">
        <f t="shared" si="13"/>
        <v>1675</v>
      </c>
      <c r="EN17" s="2">
        <f t="shared" si="13"/>
        <v>1700</v>
      </c>
    </row>
    <row r="18" spans="2:144" s="5" customFormat="1" ht="8.25" customHeight="1">
      <c r="B18" s="28"/>
      <c r="C18" s="273"/>
      <c r="D18" s="267">
        <f t="shared" si="8"/>
        <v>275</v>
      </c>
      <c r="E18" s="268"/>
      <c r="F18" s="17">
        <f t="shared" si="14"/>
        <v>120</v>
      </c>
      <c r="G18" s="10">
        <f t="shared" si="14"/>
        <v>150</v>
      </c>
      <c r="H18" s="3">
        <f t="shared" si="14"/>
        <v>180</v>
      </c>
      <c r="I18" s="10">
        <f t="shared" si="14"/>
        <v>200</v>
      </c>
      <c r="J18" s="3">
        <f t="shared" si="14"/>
        <v>220</v>
      </c>
      <c r="K18" s="10">
        <f t="shared" si="14"/>
        <v>240</v>
      </c>
      <c r="L18" s="3">
        <f t="shared" si="14"/>
        <v>260</v>
      </c>
      <c r="M18" s="10">
        <f t="shared" si="14"/>
        <v>275</v>
      </c>
      <c r="N18" s="3">
        <f t="shared" si="14"/>
        <v>290</v>
      </c>
      <c r="O18" s="10">
        <f t="shared" si="14"/>
        <v>305</v>
      </c>
      <c r="P18" s="3">
        <f t="shared" si="14"/>
        <v>315</v>
      </c>
      <c r="Q18" s="10">
        <f t="shared" si="14"/>
        <v>330</v>
      </c>
      <c r="R18" s="3">
        <f t="shared" si="14"/>
        <v>340</v>
      </c>
      <c r="S18" s="10">
        <f t="shared" si="14"/>
        <v>350</v>
      </c>
      <c r="T18" s="3">
        <f t="shared" si="14"/>
        <v>365</v>
      </c>
      <c r="U18" s="10">
        <f t="shared" si="14"/>
        <v>375</v>
      </c>
      <c r="V18" s="3">
        <f t="shared" si="15"/>
        <v>385</v>
      </c>
      <c r="W18" s="10">
        <f t="shared" si="3"/>
        <v>395</v>
      </c>
      <c r="X18" s="3">
        <f t="shared" si="3"/>
        <v>405</v>
      </c>
      <c r="Y18" s="10">
        <f t="shared" si="3"/>
        <v>415</v>
      </c>
      <c r="Z18" s="3">
        <f t="shared" si="3"/>
        <v>420</v>
      </c>
      <c r="AA18" s="10">
        <f t="shared" si="3"/>
        <v>430</v>
      </c>
      <c r="AB18" s="3">
        <f t="shared" si="3"/>
        <v>440</v>
      </c>
      <c r="AC18" s="10">
        <f t="shared" si="3"/>
        <v>445</v>
      </c>
      <c r="AD18" s="3">
        <f t="shared" si="3"/>
        <v>455</v>
      </c>
      <c r="AE18" s="10">
        <f t="shared" si="3"/>
        <v>460</v>
      </c>
      <c r="AF18" s="3">
        <f t="shared" si="3"/>
        <v>470</v>
      </c>
      <c r="AG18" s="10">
        <f t="shared" si="3"/>
        <v>475</v>
      </c>
      <c r="AH18" s="3">
        <f t="shared" si="3"/>
        <v>485</v>
      </c>
      <c r="AI18" s="10">
        <f t="shared" si="3"/>
        <v>490</v>
      </c>
      <c r="AJ18" s="3">
        <f t="shared" si="3"/>
        <v>500</v>
      </c>
      <c r="AK18" s="10">
        <f t="shared" si="3"/>
        <v>505</v>
      </c>
      <c r="AL18" s="3">
        <f t="shared" si="3"/>
        <v>510</v>
      </c>
      <c r="AM18" s="10">
        <f t="shared" si="4"/>
        <v>520</v>
      </c>
      <c r="AN18" s="3">
        <f t="shared" si="4"/>
        <v>525</v>
      </c>
      <c r="AO18" s="10">
        <f t="shared" si="4"/>
        <v>530</v>
      </c>
      <c r="AP18" s="3">
        <f t="shared" si="4"/>
        <v>535</v>
      </c>
      <c r="AQ18" s="10">
        <f t="shared" si="4"/>
        <v>545</v>
      </c>
      <c r="AR18" s="3">
        <f t="shared" si="4"/>
        <v>550</v>
      </c>
      <c r="AS18" s="10">
        <f t="shared" si="4"/>
        <v>555</v>
      </c>
      <c r="AT18" s="3">
        <f t="shared" si="4"/>
        <v>560</v>
      </c>
      <c r="AU18" s="10">
        <f t="shared" si="4"/>
        <v>565</v>
      </c>
      <c r="AV18" s="3">
        <f t="shared" si="4"/>
        <v>570</v>
      </c>
      <c r="AW18" s="10">
        <f t="shared" si="4"/>
        <v>575</v>
      </c>
      <c r="AX18" s="3">
        <f t="shared" si="4"/>
        <v>580</v>
      </c>
      <c r="AY18" s="10">
        <f t="shared" si="4"/>
        <v>585</v>
      </c>
      <c r="AZ18" s="3">
        <f t="shared" si="4"/>
        <v>590</v>
      </c>
      <c r="BA18" s="10">
        <f t="shared" si="4"/>
        <v>600</v>
      </c>
      <c r="BB18" s="3">
        <f t="shared" si="4"/>
        <v>605</v>
      </c>
      <c r="BC18" s="10">
        <f t="shared" si="5"/>
        <v>610</v>
      </c>
      <c r="BD18" s="3">
        <f t="shared" si="5"/>
        <v>615</v>
      </c>
      <c r="BE18" s="10">
        <f t="shared" si="5"/>
        <v>620</v>
      </c>
      <c r="BF18" s="3">
        <f t="shared" si="5"/>
        <v>620</v>
      </c>
      <c r="BG18" s="10">
        <f t="shared" si="5"/>
        <v>625</v>
      </c>
      <c r="BH18" s="3">
        <f t="shared" si="5"/>
        <v>630</v>
      </c>
      <c r="BI18" s="10">
        <f t="shared" si="5"/>
        <v>635</v>
      </c>
      <c r="BJ18" s="3">
        <f t="shared" si="5"/>
        <v>640</v>
      </c>
      <c r="BK18" s="10">
        <f t="shared" si="5"/>
        <v>645</v>
      </c>
      <c r="BL18" s="3">
        <f t="shared" si="5"/>
        <v>650</v>
      </c>
      <c r="BM18" s="10">
        <f t="shared" si="5"/>
        <v>655</v>
      </c>
      <c r="BN18" s="3">
        <f t="shared" si="5"/>
        <v>660</v>
      </c>
      <c r="BO18" s="10">
        <f t="shared" si="5"/>
        <v>665</v>
      </c>
      <c r="BP18" s="3">
        <f t="shared" si="5"/>
        <v>670</v>
      </c>
      <c r="BQ18" s="10">
        <f t="shared" si="5"/>
        <v>670</v>
      </c>
      <c r="BR18" s="3">
        <f t="shared" si="5"/>
        <v>675</v>
      </c>
      <c r="BS18" s="10">
        <f t="shared" si="6"/>
        <v>680</v>
      </c>
      <c r="BT18" s="18">
        <f t="shared" si="6"/>
        <v>685</v>
      </c>
      <c r="BU18" s="13"/>
      <c r="BV18" s="29"/>
      <c r="BZ18" s="12">
        <f t="shared" si="9"/>
        <v>50</v>
      </c>
      <c r="CA18" s="12">
        <f t="shared" si="9"/>
        <v>75</v>
      </c>
      <c r="CB18" s="12">
        <f t="shared" si="9"/>
        <v>100</v>
      </c>
      <c r="CC18" s="12">
        <f t="shared" si="9"/>
        <v>125</v>
      </c>
      <c r="CD18" s="12">
        <f t="shared" si="9"/>
        <v>150</v>
      </c>
      <c r="CE18" s="12">
        <f t="shared" si="9"/>
        <v>175</v>
      </c>
      <c r="CF18" s="12">
        <f t="shared" si="9"/>
        <v>200</v>
      </c>
      <c r="CG18" s="12">
        <f t="shared" si="9"/>
        <v>225</v>
      </c>
      <c r="CH18" s="12">
        <f t="shared" si="9"/>
        <v>250</v>
      </c>
      <c r="CI18" s="12">
        <f t="shared" si="9"/>
        <v>275</v>
      </c>
      <c r="CJ18" s="12">
        <f t="shared" si="9"/>
        <v>300</v>
      </c>
      <c r="CK18" s="12">
        <f t="shared" si="9"/>
        <v>325</v>
      </c>
      <c r="CL18" s="12">
        <f t="shared" si="9"/>
        <v>350</v>
      </c>
      <c r="CM18" s="12">
        <f t="shared" si="9"/>
        <v>375</v>
      </c>
      <c r="CN18" s="12">
        <f t="shared" si="9"/>
        <v>400</v>
      </c>
      <c r="CO18" s="12">
        <f t="shared" si="9"/>
        <v>425</v>
      </c>
      <c r="CP18" s="12">
        <f t="shared" si="10"/>
        <v>450</v>
      </c>
      <c r="CQ18" s="12">
        <f t="shared" si="10"/>
        <v>475</v>
      </c>
      <c r="CR18" s="12">
        <f t="shared" si="10"/>
        <v>500</v>
      </c>
      <c r="CS18" s="12">
        <f t="shared" si="10"/>
        <v>525</v>
      </c>
      <c r="CT18" s="12">
        <f t="shared" si="10"/>
        <v>550</v>
      </c>
      <c r="CU18" s="12">
        <f t="shared" si="10"/>
        <v>575</v>
      </c>
      <c r="CV18" s="12">
        <f t="shared" si="10"/>
        <v>600</v>
      </c>
      <c r="CW18" s="12">
        <f t="shared" si="10"/>
        <v>625</v>
      </c>
      <c r="CX18" s="12">
        <f t="shared" si="10"/>
        <v>650</v>
      </c>
      <c r="CY18" s="12">
        <f t="shared" si="10"/>
        <v>675</v>
      </c>
      <c r="CZ18" s="12">
        <f t="shared" si="10"/>
        <v>700</v>
      </c>
      <c r="DA18" s="12">
        <f t="shared" si="10"/>
        <v>725</v>
      </c>
      <c r="DB18" s="12">
        <f t="shared" si="10"/>
        <v>750</v>
      </c>
      <c r="DC18" s="12">
        <f t="shared" si="10"/>
        <v>775</v>
      </c>
      <c r="DD18" s="12">
        <f t="shared" si="10"/>
        <v>800</v>
      </c>
      <c r="DE18" s="12">
        <f t="shared" si="10"/>
        <v>825</v>
      </c>
      <c r="DF18" s="12">
        <f t="shared" si="11"/>
        <v>850</v>
      </c>
      <c r="DG18" s="12">
        <f t="shared" si="11"/>
        <v>875</v>
      </c>
      <c r="DH18" s="12">
        <f t="shared" si="11"/>
        <v>900</v>
      </c>
      <c r="DI18" s="12">
        <f t="shared" si="11"/>
        <v>925</v>
      </c>
      <c r="DJ18" s="12">
        <f t="shared" si="11"/>
        <v>950</v>
      </c>
      <c r="DK18" s="12">
        <f t="shared" si="11"/>
        <v>975</v>
      </c>
      <c r="DL18" s="12">
        <f t="shared" si="11"/>
        <v>1000</v>
      </c>
      <c r="DM18" s="12">
        <f t="shared" si="11"/>
        <v>1025</v>
      </c>
      <c r="DN18" s="12">
        <f t="shared" si="11"/>
        <v>1050</v>
      </c>
      <c r="DO18" s="12">
        <f t="shared" si="11"/>
        <v>1075</v>
      </c>
      <c r="DP18" s="12">
        <f t="shared" si="11"/>
        <v>1100</v>
      </c>
      <c r="DQ18" s="12">
        <f t="shared" si="11"/>
        <v>1125</v>
      </c>
      <c r="DR18" s="12">
        <f t="shared" si="11"/>
        <v>1150</v>
      </c>
      <c r="DS18" s="12">
        <f t="shared" si="11"/>
        <v>1175</v>
      </c>
      <c r="DT18" s="12">
        <f t="shared" si="11"/>
        <v>1200</v>
      </c>
      <c r="DU18" s="12">
        <f t="shared" si="11"/>
        <v>1225</v>
      </c>
      <c r="DV18" s="12">
        <f t="shared" si="12"/>
        <v>1250</v>
      </c>
      <c r="DW18" s="12">
        <f t="shared" si="12"/>
        <v>1275</v>
      </c>
      <c r="DX18" s="12">
        <f t="shared" si="12"/>
        <v>1300</v>
      </c>
      <c r="DY18" s="12">
        <f t="shared" si="12"/>
        <v>1325</v>
      </c>
      <c r="DZ18" s="12">
        <f t="shared" si="12"/>
        <v>1350</v>
      </c>
      <c r="EA18" s="12">
        <f t="shared" si="12"/>
        <v>1375</v>
      </c>
      <c r="EB18" s="12">
        <f t="shared" si="12"/>
        <v>1400</v>
      </c>
      <c r="EC18" s="12">
        <f t="shared" si="12"/>
        <v>1425</v>
      </c>
      <c r="ED18" s="12">
        <f t="shared" si="12"/>
        <v>1450</v>
      </c>
      <c r="EE18" s="12">
        <f t="shared" si="12"/>
        <v>1475</v>
      </c>
      <c r="EF18" s="12">
        <f t="shared" si="12"/>
        <v>1500</v>
      </c>
      <c r="EG18" s="12">
        <f t="shared" si="12"/>
        <v>1525</v>
      </c>
      <c r="EH18" s="12">
        <f t="shared" si="13"/>
        <v>1550</v>
      </c>
      <c r="EI18" s="12">
        <f t="shared" si="13"/>
        <v>1575</v>
      </c>
      <c r="EJ18" s="12">
        <f t="shared" si="13"/>
        <v>1600</v>
      </c>
      <c r="EK18" s="12">
        <f t="shared" si="13"/>
        <v>1625</v>
      </c>
      <c r="EL18" s="12">
        <f t="shared" si="13"/>
        <v>1650</v>
      </c>
      <c r="EM18" s="12">
        <f t="shared" si="13"/>
        <v>1675</v>
      </c>
      <c r="EN18" s="12">
        <f t="shared" si="13"/>
        <v>1700</v>
      </c>
    </row>
    <row r="19" spans="2:144" s="5" customFormat="1" ht="8.25" customHeight="1">
      <c r="B19" s="28"/>
      <c r="C19" s="273"/>
      <c r="D19" s="269">
        <f t="shared" si="8"/>
        <v>300</v>
      </c>
      <c r="E19" s="270"/>
      <c r="F19" s="19">
        <f t="shared" si="14"/>
        <v>125</v>
      </c>
      <c r="G19" s="11">
        <f t="shared" si="14"/>
        <v>160</v>
      </c>
      <c r="H19" s="11">
        <f t="shared" si="14"/>
        <v>185</v>
      </c>
      <c r="I19" s="11">
        <f t="shared" si="14"/>
        <v>210</v>
      </c>
      <c r="J19" s="11">
        <f t="shared" si="14"/>
        <v>230</v>
      </c>
      <c r="K19" s="11">
        <f t="shared" si="14"/>
        <v>250</v>
      </c>
      <c r="L19" s="11">
        <f t="shared" si="14"/>
        <v>270</v>
      </c>
      <c r="M19" s="11">
        <f t="shared" si="14"/>
        <v>285</v>
      </c>
      <c r="N19" s="11">
        <f t="shared" si="14"/>
        <v>300</v>
      </c>
      <c r="O19" s="11">
        <f t="shared" si="14"/>
        <v>315</v>
      </c>
      <c r="P19" s="11">
        <f t="shared" si="14"/>
        <v>330</v>
      </c>
      <c r="Q19" s="11">
        <f t="shared" si="14"/>
        <v>345</v>
      </c>
      <c r="R19" s="11">
        <f t="shared" si="14"/>
        <v>355</v>
      </c>
      <c r="S19" s="11">
        <f t="shared" si="14"/>
        <v>370</v>
      </c>
      <c r="T19" s="11">
        <f t="shared" si="14"/>
        <v>380</v>
      </c>
      <c r="U19" s="11">
        <f t="shared" si="14"/>
        <v>390</v>
      </c>
      <c r="V19" s="11">
        <f t="shared" si="15"/>
        <v>400</v>
      </c>
      <c r="W19" s="11">
        <f t="shared" si="3"/>
        <v>410</v>
      </c>
      <c r="X19" s="11">
        <f t="shared" si="3"/>
        <v>420</v>
      </c>
      <c r="Y19" s="11">
        <f t="shared" si="3"/>
        <v>430</v>
      </c>
      <c r="Z19" s="11">
        <f t="shared" si="3"/>
        <v>440</v>
      </c>
      <c r="AA19" s="11">
        <f t="shared" si="3"/>
        <v>450</v>
      </c>
      <c r="AB19" s="11">
        <f t="shared" si="3"/>
        <v>460</v>
      </c>
      <c r="AC19" s="11">
        <f t="shared" si="3"/>
        <v>470</v>
      </c>
      <c r="AD19" s="11">
        <f t="shared" si="3"/>
        <v>475</v>
      </c>
      <c r="AE19" s="11">
        <f t="shared" si="3"/>
        <v>485</v>
      </c>
      <c r="AF19" s="11">
        <f t="shared" si="3"/>
        <v>495</v>
      </c>
      <c r="AG19" s="11">
        <f t="shared" si="3"/>
        <v>500</v>
      </c>
      <c r="AH19" s="11">
        <f t="shared" si="3"/>
        <v>510</v>
      </c>
      <c r="AI19" s="11">
        <f t="shared" si="3"/>
        <v>515</v>
      </c>
      <c r="AJ19" s="11">
        <f t="shared" si="3"/>
        <v>525</v>
      </c>
      <c r="AK19" s="11">
        <f t="shared" si="3"/>
        <v>530</v>
      </c>
      <c r="AL19" s="11">
        <f t="shared" si="3"/>
        <v>535</v>
      </c>
      <c r="AM19" s="11">
        <f t="shared" si="4"/>
        <v>545</v>
      </c>
      <c r="AN19" s="11">
        <f t="shared" si="4"/>
        <v>550</v>
      </c>
      <c r="AO19" s="11">
        <f t="shared" si="4"/>
        <v>555</v>
      </c>
      <c r="AP19" s="11">
        <f t="shared" si="4"/>
        <v>565</v>
      </c>
      <c r="AQ19" s="11">
        <f t="shared" si="4"/>
        <v>570</v>
      </c>
      <c r="AR19" s="11">
        <f t="shared" si="4"/>
        <v>575</v>
      </c>
      <c r="AS19" s="11">
        <f t="shared" si="4"/>
        <v>580</v>
      </c>
      <c r="AT19" s="11">
        <f t="shared" si="4"/>
        <v>590</v>
      </c>
      <c r="AU19" s="11">
        <f t="shared" si="4"/>
        <v>595</v>
      </c>
      <c r="AV19" s="11">
        <f t="shared" si="4"/>
        <v>600</v>
      </c>
      <c r="AW19" s="11">
        <f t="shared" si="4"/>
        <v>605</v>
      </c>
      <c r="AX19" s="11">
        <f t="shared" si="4"/>
        <v>610</v>
      </c>
      <c r="AY19" s="11">
        <f t="shared" si="4"/>
        <v>615</v>
      </c>
      <c r="AZ19" s="11">
        <f t="shared" si="4"/>
        <v>625</v>
      </c>
      <c r="BA19" s="11">
        <f t="shared" si="4"/>
        <v>630</v>
      </c>
      <c r="BB19" s="11">
        <f t="shared" si="4"/>
        <v>635</v>
      </c>
      <c r="BC19" s="11">
        <f t="shared" si="5"/>
        <v>640</v>
      </c>
      <c r="BD19" s="11">
        <f t="shared" si="5"/>
        <v>645</v>
      </c>
      <c r="BE19" s="11">
        <f t="shared" si="5"/>
        <v>650</v>
      </c>
      <c r="BF19" s="11">
        <f t="shared" si="5"/>
        <v>655</v>
      </c>
      <c r="BG19" s="11">
        <f t="shared" si="5"/>
        <v>660</v>
      </c>
      <c r="BH19" s="11">
        <f t="shared" si="5"/>
        <v>665</v>
      </c>
      <c r="BI19" s="11">
        <f t="shared" si="5"/>
        <v>670</v>
      </c>
      <c r="BJ19" s="11">
        <f t="shared" si="5"/>
        <v>675</v>
      </c>
      <c r="BK19" s="11">
        <f t="shared" si="5"/>
        <v>680</v>
      </c>
      <c r="BL19" s="11">
        <f t="shared" si="5"/>
        <v>685</v>
      </c>
      <c r="BM19" s="11">
        <f t="shared" si="5"/>
        <v>690</v>
      </c>
      <c r="BN19" s="11">
        <f t="shared" si="5"/>
        <v>695</v>
      </c>
      <c r="BO19" s="11">
        <f t="shared" si="5"/>
        <v>700</v>
      </c>
      <c r="BP19" s="11">
        <f t="shared" si="5"/>
        <v>700</v>
      </c>
      <c r="BQ19" s="11">
        <f t="shared" si="5"/>
        <v>705</v>
      </c>
      <c r="BR19" s="11">
        <f t="shared" si="5"/>
        <v>710</v>
      </c>
      <c r="BS19" s="11">
        <f t="shared" si="6"/>
        <v>715</v>
      </c>
      <c r="BT19" s="20">
        <f t="shared" si="6"/>
        <v>720</v>
      </c>
      <c r="BU19" s="13"/>
      <c r="BV19" s="29"/>
      <c r="BZ19" s="12">
        <f t="shared" si="9"/>
        <v>50</v>
      </c>
      <c r="CA19" s="12">
        <f t="shared" si="9"/>
        <v>75</v>
      </c>
      <c r="CB19" s="12">
        <f t="shared" si="9"/>
        <v>100</v>
      </c>
      <c r="CC19" s="12">
        <f t="shared" si="9"/>
        <v>125</v>
      </c>
      <c r="CD19" s="12">
        <f t="shared" si="9"/>
        <v>150</v>
      </c>
      <c r="CE19" s="12">
        <f t="shared" si="9"/>
        <v>175</v>
      </c>
      <c r="CF19" s="12">
        <f t="shared" si="9"/>
        <v>200</v>
      </c>
      <c r="CG19" s="12">
        <f t="shared" si="9"/>
        <v>225</v>
      </c>
      <c r="CH19" s="12">
        <f t="shared" si="9"/>
        <v>250</v>
      </c>
      <c r="CI19" s="12">
        <f t="shared" si="9"/>
        <v>275</v>
      </c>
      <c r="CJ19" s="12">
        <f t="shared" si="9"/>
        <v>300</v>
      </c>
      <c r="CK19" s="12">
        <f t="shared" si="9"/>
        <v>325</v>
      </c>
      <c r="CL19" s="12">
        <f t="shared" si="9"/>
        <v>350</v>
      </c>
      <c r="CM19" s="12">
        <f t="shared" si="9"/>
        <v>375</v>
      </c>
      <c r="CN19" s="12">
        <f t="shared" si="9"/>
        <v>400</v>
      </c>
      <c r="CO19" s="12">
        <f t="shared" si="9"/>
        <v>425</v>
      </c>
      <c r="CP19" s="12">
        <f t="shared" si="10"/>
        <v>450</v>
      </c>
      <c r="CQ19" s="12">
        <f t="shared" si="10"/>
        <v>475</v>
      </c>
      <c r="CR19" s="12">
        <f t="shared" si="10"/>
        <v>500</v>
      </c>
      <c r="CS19" s="12">
        <f t="shared" si="10"/>
        <v>525</v>
      </c>
      <c r="CT19" s="12">
        <f t="shared" si="10"/>
        <v>550</v>
      </c>
      <c r="CU19" s="12">
        <f t="shared" si="10"/>
        <v>575</v>
      </c>
      <c r="CV19" s="12">
        <f t="shared" si="10"/>
        <v>600</v>
      </c>
      <c r="CW19" s="12">
        <f t="shared" si="10"/>
        <v>625</v>
      </c>
      <c r="CX19" s="12">
        <f t="shared" si="10"/>
        <v>650</v>
      </c>
      <c r="CY19" s="12">
        <f t="shared" si="10"/>
        <v>675</v>
      </c>
      <c r="CZ19" s="12">
        <f t="shared" si="10"/>
        <v>700</v>
      </c>
      <c r="DA19" s="12">
        <f t="shared" si="10"/>
        <v>725</v>
      </c>
      <c r="DB19" s="12">
        <f t="shared" si="10"/>
        <v>750</v>
      </c>
      <c r="DC19" s="12">
        <f t="shared" si="10"/>
        <v>775</v>
      </c>
      <c r="DD19" s="12">
        <f t="shared" si="10"/>
        <v>800</v>
      </c>
      <c r="DE19" s="12">
        <f t="shared" si="10"/>
        <v>825</v>
      </c>
      <c r="DF19" s="12">
        <f t="shared" si="11"/>
        <v>850</v>
      </c>
      <c r="DG19" s="12">
        <f t="shared" si="11"/>
        <v>875</v>
      </c>
      <c r="DH19" s="12">
        <f t="shared" si="11"/>
        <v>900</v>
      </c>
      <c r="DI19" s="12">
        <f t="shared" si="11"/>
        <v>925</v>
      </c>
      <c r="DJ19" s="12">
        <f t="shared" si="11"/>
        <v>950</v>
      </c>
      <c r="DK19" s="12">
        <f t="shared" si="11"/>
        <v>975</v>
      </c>
      <c r="DL19" s="12">
        <f t="shared" si="11"/>
        <v>1000</v>
      </c>
      <c r="DM19" s="12">
        <f t="shared" si="11"/>
        <v>1025</v>
      </c>
      <c r="DN19" s="12">
        <f t="shared" si="11"/>
        <v>1050</v>
      </c>
      <c r="DO19" s="12">
        <f t="shared" si="11"/>
        <v>1075</v>
      </c>
      <c r="DP19" s="12">
        <f t="shared" si="11"/>
        <v>1100</v>
      </c>
      <c r="DQ19" s="12">
        <f t="shared" si="11"/>
        <v>1125</v>
      </c>
      <c r="DR19" s="12">
        <f t="shared" si="11"/>
        <v>1150</v>
      </c>
      <c r="DS19" s="12">
        <f t="shared" si="11"/>
        <v>1175</v>
      </c>
      <c r="DT19" s="12">
        <f t="shared" si="11"/>
        <v>1200</v>
      </c>
      <c r="DU19" s="12">
        <f t="shared" si="11"/>
        <v>1225</v>
      </c>
      <c r="DV19" s="12">
        <f t="shared" si="12"/>
        <v>1250</v>
      </c>
      <c r="DW19" s="12">
        <f t="shared" si="12"/>
        <v>1275</v>
      </c>
      <c r="DX19" s="12">
        <f t="shared" si="12"/>
        <v>1300</v>
      </c>
      <c r="DY19" s="12">
        <f t="shared" si="12"/>
        <v>1325</v>
      </c>
      <c r="DZ19" s="12">
        <f t="shared" si="12"/>
        <v>1350</v>
      </c>
      <c r="EA19" s="12">
        <f t="shared" si="12"/>
        <v>1375</v>
      </c>
      <c r="EB19" s="12">
        <f t="shared" si="12"/>
        <v>1400</v>
      </c>
      <c r="EC19" s="12">
        <f t="shared" si="12"/>
        <v>1425</v>
      </c>
      <c r="ED19" s="12">
        <f t="shared" si="12"/>
        <v>1450</v>
      </c>
      <c r="EE19" s="12">
        <f t="shared" si="12"/>
        <v>1475</v>
      </c>
      <c r="EF19" s="12">
        <f t="shared" si="12"/>
        <v>1500</v>
      </c>
      <c r="EG19" s="12">
        <f t="shared" si="12"/>
        <v>1525</v>
      </c>
      <c r="EH19" s="12">
        <f t="shared" si="13"/>
        <v>1550</v>
      </c>
      <c r="EI19" s="12">
        <f t="shared" si="13"/>
        <v>1575</v>
      </c>
      <c r="EJ19" s="12">
        <f t="shared" si="13"/>
        <v>1600</v>
      </c>
      <c r="EK19" s="12">
        <f t="shared" si="13"/>
        <v>1625</v>
      </c>
      <c r="EL19" s="12">
        <f t="shared" si="13"/>
        <v>1650</v>
      </c>
      <c r="EM19" s="12">
        <f t="shared" si="13"/>
        <v>1675</v>
      </c>
      <c r="EN19" s="12">
        <f t="shared" si="13"/>
        <v>1700</v>
      </c>
    </row>
    <row r="20" spans="2:144" s="5" customFormat="1" ht="8.25" customHeight="1">
      <c r="B20" s="28"/>
      <c r="C20" s="273"/>
      <c r="D20" s="267">
        <f t="shared" si="8"/>
        <v>325</v>
      </c>
      <c r="E20" s="268"/>
      <c r="F20" s="17">
        <f t="shared" si="14"/>
        <v>130</v>
      </c>
      <c r="G20" s="10">
        <f t="shared" si="14"/>
        <v>165</v>
      </c>
      <c r="H20" s="3">
        <f t="shared" si="14"/>
        <v>190</v>
      </c>
      <c r="I20" s="10">
        <f t="shared" si="14"/>
        <v>215</v>
      </c>
      <c r="J20" s="3">
        <f t="shared" si="14"/>
        <v>240</v>
      </c>
      <c r="K20" s="10">
        <f t="shared" si="14"/>
        <v>260</v>
      </c>
      <c r="L20" s="3">
        <f t="shared" si="14"/>
        <v>280</v>
      </c>
      <c r="M20" s="10">
        <f t="shared" si="14"/>
        <v>295</v>
      </c>
      <c r="N20" s="3">
        <f t="shared" si="14"/>
        <v>315</v>
      </c>
      <c r="O20" s="10">
        <f t="shared" si="14"/>
        <v>330</v>
      </c>
      <c r="P20" s="3">
        <f t="shared" si="14"/>
        <v>345</v>
      </c>
      <c r="Q20" s="10">
        <f t="shared" si="14"/>
        <v>360</v>
      </c>
      <c r="R20" s="3">
        <f t="shared" si="14"/>
        <v>370</v>
      </c>
      <c r="S20" s="10">
        <f t="shared" si="14"/>
        <v>385</v>
      </c>
      <c r="T20" s="3">
        <f t="shared" si="14"/>
        <v>395</v>
      </c>
      <c r="U20" s="10">
        <f t="shared" si="14"/>
        <v>410</v>
      </c>
      <c r="V20" s="3">
        <f t="shared" si="15"/>
        <v>420</v>
      </c>
      <c r="W20" s="10">
        <f t="shared" si="3"/>
        <v>430</v>
      </c>
      <c r="X20" s="3">
        <f t="shared" si="3"/>
        <v>440</v>
      </c>
      <c r="Y20" s="10">
        <f t="shared" si="3"/>
        <v>450</v>
      </c>
      <c r="Z20" s="3">
        <f t="shared" si="3"/>
        <v>460</v>
      </c>
      <c r="AA20" s="10">
        <f t="shared" si="3"/>
        <v>470</v>
      </c>
      <c r="AB20" s="3">
        <f t="shared" si="3"/>
        <v>480</v>
      </c>
      <c r="AC20" s="10">
        <f t="shared" si="3"/>
        <v>490</v>
      </c>
      <c r="AD20" s="3">
        <f t="shared" si="3"/>
        <v>500</v>
      </c>
      <c r="AE20" s="10">
        <f t="shared" si="3"/>
        <v>505</v>
      </c>
      <c r="AF20" s="3">
        <f t="shared" si="3"/>
        <v>515</v>
      </c>
      <c r="AG20" s="10">
        <f t="shared" si="3"/>
        <v>525</v>
      </c>
      <c r="AH20" s="3">
        <f t="shared" si="3"/>
        <v>530</v>
      </c>
      <c r="AI20" s="10">
        <f t="shared" si="3"/>
        <v>540</v>
      </c>
      <c r="AJ20" s="3">
        <f t="shared" si="3"/>
        <v>545</v>
      </c>
      <c r="AK20" s="10">
        <f t="shared" si="3"/>
        <v>555</v>
      </c>
      <c r="AL20" s="3">
        <f t="shared" si="3"/>
        <v>560</v>
      </c>
      <c r="AM20" s="10">
        <f t="shared" si="4"/>
        <v>570</v>
      </c>
      <c r="AN20" s="3">
        <f t="shared" si="4"/>
        <v>575</v>
      </c>
      <c r="AO20" s="10">
        <f t="shared" si="4"/>
        <v>585</v>
      </c>
      <c r="AP20" s="3">
        <f t="shared" si="4"/>
        <v>590</v>
      </c>
      <c r="AQ20" s="10">
        <f t="shared" si="4"/>
        <v>595</v>
      </c>
      <c r="AR20" s="3">
        <f t="shared" si="4"/>
        <v>605</v>
      </c>
      <c r="AS20" s="10">
        <f t="shared" si="4"/>
        <v>610</v>
      </c>
      <c r="AT20" s="3">
        <f t="shared" si="4"/>
        <v>615</v>
      </c>
      <c r="AU20" s="10">
        <f t="shared" si="4"/>
        <v>620</v>
      </c>
      <c r="AV20" s="3">
        <f t="shared" si="4"/>
        <v>630</v>
      </c>
      <c r="AW20" s="10">
        <f t="shared" si="4"/>
        <v>635</v>
      </c>
      <c r="AX20" s="3">
        <f t="shared" si="4"/>
        <v>640</v>
      </c>
      <c r="AY20" s="10">
        <f t="shared" si="4"/>
        <v>645</v>
      </c>
      <c r="AZ20" s="3">
        <f t="shared" si="4"/>
        <v>650</v>
      </c>
      <c r="BA20" s="10">
        <f t="shared" si="4"/>
        <v>660</v>
      </c>
      <c r="BB20" s="3">
        <f t="shared" si="4"/>
        <v>665</v>
      </c>
      <c r="BC20" s="10">
        <f t="shared" si="5"/>
        <v>670</v>
      </c>
      <c r="BD20" s="3">
        <f t="shared" si="5"/>
        <v>675</v>
      </c>
      <c r="BE20" s="10">
        <f t="shared" si="5"/>
        <v>680</v>
      </c>
      <c r="BF20" s="3">
        <f t="shared" si="5"/>
        <v>685</v>
      </c>
      <c r="BG20" s="10">
        <f t="shared" si="5"/>
        <v>690</v>
      </c>
      <c r="BH20" s="3">
        <f t="shared" si="5"/>
        <v>695</v>
      </c>
      <c r="BI20" s="10">
        <f t="shared" si="5"/>
        <v>700</v>
      </c>
      <c r="BJ20" s="3">
        <f t="shared" si="5"/>
        <v>705</v>
      </c>
      <c r="BK20" s="10">
        <f t="shared" si="5"/>
        <v>710</v>
      </c>
      <c r="BL20" s="3">
        <f t="shared" si="5"/>
        <v>715</v>
      </c>
      <c r="BM20" s="10">
        <f t="shared" si="5"/>
        <v>720</v>
      </c>
      <c r="BN20" s="3">
        <f t="shared" si="5"/>
        <v>725</v>
      </c>
      <c r="BO20" s="10">
        <f t="shared" si="5"/>
        <v>730</v>
      </c>
      <c r="BP20" s="3">
        <f t="shared" si="5"/>
        <v>735</v>
      </c>
      <c r="BQ20" s="10">
        <f t="shared" si="5"/>
        <v>740</v>
      </c>
      <c r="BR20" s="3">
        <f>EL57</f>
        <v>745</v>
      </c>
      <c r="BS20" s="10">
        <f t="shared" si="6"/>
        <v>750</v>
      </c>
      <c r="BT20" s="18">
        <f t="shared" si="6"/>
        <v>755</v>
      </c>
      <c r="BU20" s="13"/>
      <c r="BV20" s="29"/>
      <c r="BZ20" s="12">
        <f t="shared" si="9"/>
        <v>50</v>
      </c>
      <c r="CA20" s="12">
        <f t="shared" si="9"/>
        <v>75</v>
      </c>
      <c r="CB20" s="12">
        <f t="shared" si="9"/>
        <v>100</v>
      </c>
      <c r="CC20" s="12">
        <f t="shared" si="9"/>
        <v>125</v>
      </c>
      <c r="CD20" s="12">
        <f t="shared" si="9"/>
        <v>150</v>
      </c>
      <c r="CE20" s="12">
        <f t="shared" si="9"/>
        <v>175</v>
      </c>
      <c r="CF20" s="12">
        <f t="shared" si="9"/>
        <v>200</v>
      </c>
      <c r="CG20" s="12">
        <f t="shared" si="9"/>
        <v>225</v>
      </c>
      <c r="CH20" s="12">
        <f t="shared" si="9"/>
        <v>250</v>
      </c>
      <c r="CI20" s="12">
        <f t="shared" si="9"/>
        <v>275</v>
      </c>
      <c r="CJ20" s="12">
        <f t="shared" si="9"/>
        <v>300</v>
      </c>
      <c r="CK20" s="12">
        <f t="shared" si="9"/>
        <v>325</v>
      </c>
      <c r="CL20" s="12">
        <f t="shared" si="9"/>
        <v>350</v>
      </c>
      <c r="CM20" s="12">
        <f t="shared" si="9"/>
        <v>375</v>
      </c>
      <c r="CN20" s="12">
        <f t="shared" si="9"/>
        <v>400</v>
      </c>
      <c r="CO20" s="12">
        <f t="shared" si="9"/>
        <v>425</v>
      </c>
      <c r="CP20" s="12">
        <f t="shared" si="10"/>
        <v>450</v>
      </c>
      <c r="CQ20" s="12">
        <f t="shared" si="10"/>
        <v>475</v>
      </c>
      <c r="CR20" s="12">
        <f t="shared" si="10"/>
        <v>500</v>
      </c>
      <c r="CS20" s="12">
        <f t="shared" si="10"/>
        <v>525</v>
      </c>
      <c r="CT20" s="12">
        <f t="shared" si="10"/>
        <v>550</v>
      </c>
      <c r="CU20" s="12">
        <f t="shared" si="10"/>
        <v>575</v>
      </c>
      <c r="CV20" s="12">
        <f t="shared" si="10"/>
        <v>600</v>
      </c>
      <c r="CW20" s="12">
        <f t="shared" si="10"/>
        <v>625</v>
      </c>
      <c r="CX20" s="12">
        <f t="shared" si="10"/>
        <v>650</v>
      </c>
      <c r="CY20" s="12">
        <f t="shared" si="10"/>
        <v>675</v>
      </c>
      <c r="CZ20" s="12">
        <f t="shared" si="10"/>
        <v>700</v>
      </c>
      <c r="DA20" s="12">
        <f t="shared" si="10"/>
        <v>725</v>
      </c>
      <c r="DB20" s="12">
        <f t="shared" si="10"/>
        <v>750</v>
      </c>
      <c r="DC20" s="12">
        <f t="shared" si="10"/>
        <v>775</v>
      </c>
      <c r="DD20" s="12">
        <f t="shared" si="10"/>
        <v>800</v>
      </c>
      <c r="DE20" s="12">
        <f t="shared" si="10"/>
        <v>825</v>
      </c>
      <c r="DF20" s="12">
        <f t="shared" si="11"/>
        <v>850</v>
      </c>
      <c r="DG20" s="12">
        <f t="shared" si="11"/>
        <v>875</v>
      </c>
      <c r="DH20" s="12">
        <f t="shared" si="11"/>
        <v>900</v>
      </c>
      <c r="DI20" s="12">
        <f t="shared" si="11"/>
        <v>925</v>
      </c>
      <c r="DJ20" s="12">
        <f t="shared" si="11"/>
        <v>950</v>
      </c>
      <c r="DK20" s="12">
        <f t="shared" si="11"/>
        <v>975</v>
      </c>
      <c r="DL20" s="12">
        <f t="shared" si="11"/>
        <v>1000</v>
      </c>
      <c r="DM20" s="12">
        <f t="shared" si="11"/>
        <v>1025</v>
      </c>
      <c r="DN20" s="12">
        <f t="shared" si="11"/>
        <v>1050</v>
      </c>
      <c r="DO20" s="12">
        <f t="shared" si="11"/>
        <v>1075</v>
      </c>
      <c r="DP20" s="12">
        <f t="shared" si="11"/>
        <v>1100</v>
      </c>
      <c r="DQ20" s="12">
        <f t="shared" si="11"/>
        <v>1125</v>
      </c>
      <c r="DR20" s="12">
        <f t="shared" si="11"/>
        <v>1150</v>
      </c>
      <c r="DS20" s="12">
        <f t="shared" si="11"/>
        <v>1175</v>
      </c>
      <c r="DT20" s="12">
        <f t="shared" si="11"/>
        <v>1200</v>
      </c>
      <c r="DU20" s="12">
        <f t="shared" si="11"/>
        <v>1225</v>
      </c>
      <c r="DV20" s="12">
        <f t="shared" si="12"/>
        <v>1250</v>
      </c>
      <c r="DW20" s="12">
        <f t="shared" si="12"/>
        <v>1275</v>
      </c>
      <c r="DX20" s="12">
        <f t="shared" si="12"/>
        <v>1300</v>
      </c>
      <c r="DY20" s="12">
        <f t="shared" si="12"/>
        <v>1325</v>
      </c>
      <c r="DZ20" s="12">
        <f t="shared" si="12"/>
        <v>1350</v>
      </c>
      <c r="EA20" s="12">
        <f t="shared" si="12"/>
        <v>1375</v>
      </c>
      <c r="EB20" s="12">
        <f t="shared" si="12"/>
        <v>1400</v>
      </c>
      <c r="EC20" s="12">
        <f t="shared" si="12"/>
        <v>1425</v>
      </c>
      <c r="ED20" s="12">
        <f t="shared" si="12"/>
        <v>1450</v>
      </c>
      <c r="EE20" s="12">
        <f t="shared" si="12"/>
        <v>1475</v>
      </c>
      <c r="EF20" s="12">
        <f t="shared" si="12"/>
        <v>1500</v>
      </c>
      <c r="EG20" s="12">
        <f t="shared" si="12"/>
        <v>1525</v>
      </c>
      <c r="EH20" s="12">
        <f t="shared" si="13"/>
        <v>1550</v>
      </c>
      <c r="EI20" s="12">
        <f t="shared" si="13"/>
        <v>1575</v>
      </c>
      <c r="EJ20" s="12">
        <f t="shared" si="13"/>
        <v>1600</v>
      </c>
      <c r="EK20" s="12">
        <f t="shared" si="13"/>
        <v>1625</v>
      </c>
      <c r="EL20" s="12">
        <f t="shared" si="13"/>
        <v>1650</v>
      </c>
      <c r="EM20" s="12">
        <f t="shared" si="13"/>
        <v>1675</v>
      </c>
      <c r="EN20" s="12">
        <f t="shared" si="13"/>
        <v>1700</v>
      </c>
    </row>
    <row r="21" spans="2:144" s="5" customFormat="1" ht="8.25" customHeight="1">
      <c r="B21" s="28"/>
      <c r="C21" s="273"/>
      <c r="D21" s="269">
        <f t="shared" si="8"/>
        <v>350</v>
      </c>
      <c r="E21" s="270"/>
      <c r="F21" s="19">
        <f t="shared" si="14"/>
        <v>135</v>
      </c>
      <c r="G21" s="11">
        <f t="shared" si="14"/>
        <v>170</v>
      </c>
      <c r="H21" s="11">
        <f t="shared" si="14"/>
        <v>200</v>
      </c>
      <c r="I21" s="11">
        <f t="shared" si="14"/>
        <v>225</v>
      </c>
      <c r="J21" s="11">
        <f t="shared" si="14"/>
        <v>250</v>
      </c>
      <c r="K21" s="11">
        <f t="shared" si="14"/>
        <v>270</v>
      </c>
      <c r="L21" s="11">
        <f t="shared" si="14"/>
        <v>290</v>
      </c>
      <c r="M21" s="11">
        <f t="shared" si="14"/>
        <v>305</v>
      </c>
      <c r="N21" s="11">
        <f t="shared" si="14"/>
        <v>325</v>
      </c>
      <c r="O21" s="11">
        <f t="shared" si="14"/>
        <v>340</v>
      </c>
      <c r="P21" s="11">
        <f t="shared" si="14"/>
        <v>355</v>
      </c>
      <c r="Q21" s="11">
        <f t="shared" si="14"/>
        <v>370</v>
      </c>
      <c r="R21" s="11">
        <f t="shared" si="14"/>
        <v>385</v>
      </c>
      <c r="S21" s="11">
        <f t="shared" si="14"/>
        <v>400</v>
      </c>
      <c r="T21" s="11">
        <f t="shared" si="14"/>
        <v>410</v>
      </c>
      <c r="U21" s="11">
        <f t="shared" si="14"/>
        <v>425</v>
      </c>
      <c r="V21" s="11">
        <f t="shared" si="15"/>
        <v>435</v>
      </c>
      <c r="W21" s="11">
        <f t="shared" si="3"/>
        <v>445</v>
      </c>
      <c r="X21" s="11">
        <f t="shared" si="3"/>
        <v>460</v>
      </c>
      <c r="Y21" s="11">
        <f t="shared" si="3"/>
        <v>470</v>
      </c>
      <c r="Z21" s="11">
        <f t="shared" si="3"/>
        <v>480</v>
      </c>
      <c r="AA21" s="11">
        <f t="shared" si="3"/>
        <v>490</v>
      </c>
      <c r="AB21" s="11">
        <f t="shared" si="3"/>
        <v>500</v>
      </c>
      <c r="AC21" s="11">
        <f t="shared" si="3"/>
        <v>510</v>
      </c>
      <c r="AD21" s="11">
        <f t="shared" si="3"/>
        <v>520</v>
      </c>
      <c r="AE21" s="11">
        <f t="shared" si="3"/>
        <v>525</v>
      </c>
      <c r="AF21" s="11">
        <f t="shared" si="3"/>
        <v>535</v>
      </c>
      <c r="AG21" s="11">
        <f t="shared" si="3"/>
        <v>545</v>
      </c>
      <c r="AH21" s="11">
        <f t="shared" si="3"/>
        <v>555</v>
      </c>
      <c r="AI21" s="11">
        <f t="shared" si="3"/>
        <v>560</v>
      </c>
      <c r="AJ21" s="11">
        <f t="shared" si="3"/>
        <v>570</v>
      </c>
      <c r="AK21" s="11">
        <f t="shared" si="3"/>
        <v>575</v>
      </c>
      <c r="AL21" s="11">
        <f t="shared" si="3"/>
        <v>585</v>
      </c>
      <c r="AM21" s="11">
        <f t="shared" si="4"/>
        <v>590</v>
      </c>
      <c r="AN21" s="11">
        <f t="shared" si="4"/>
        <v>600</v>
      </c>
      <c r="AO21" s="11">
        <f t="shared" si="4"/>
        <v>605</v>
      </c>
      <c r="AP21" s="11">
        <f t="shared" si="4"/>
        <v>615</v>
      </c>
      <c r="AQ21" s="11">
        <f t="shared" si="4"/>
        <v>620</v>
      </c>
      <c r="AR21" s="11">
        <f t="shared" si="4"/>
        <v>630</v>
      </c>
      <c r="AS21" s="11">
        <f t="shared" si="4"/>
        <v>635</v>
      </c>
      <c r="AT21" s="11">
        <f t="shared" si="4"/>
        <v>640</v>
      </c>
      <c r="AU21" s="11">
        <f t="shared" si="4"/>
        <v>650</v>
      </c>
      <c r="AV21" s="11">
        <f t="shared" si="4"/>
        <v>655</v>
      </c>
      <c r="AW21" s="11">
        <f t="shared" si="4"/>
        <v>660</v>
      </c>
      <c r="AX21" s="11">
        <f t="shared" si="4"/>
        <v>670</v>
      </c>
      <c r="AY21" s="11">
        <f t="shared" si="4"/>
        <v>675</v>
      </c>
      <c r="AZ21" s="11">
        <f t="shared" si="4"/>
        <v>680</v>
      </c>
      <c r="BA21" s="11">
        <f t="shared" si="4"/>
        <v>685</v>
      </c>
      <c r="BB21" s="11">
        <f t="shared" si="4"/>
        <v>690</v>
      </c>
      <c r="BC21" s="11">
        <f t="shared" si="5"/>
        <v>700</v>
      </c>
      <c r="BD21" s="11">
        <f t="shared" si="5"/>
        <v>705</v>
      </c>
      <c r="BE21" s="11">
        <f t="shared" si="5"/>
        <v>710</v>
      </c>
      <c r="BF21" s="11">
        <f t="shared" si="5"/>
        <v>715</v>
      </c>
      <c r="BG21" s="11">
        <f t="shared" si="5"/>
        <v>720</v>
      </c>
      <c r="BH21" s="11">
        <f t="shared" si="5"/>
        <v>725</v>
      </c>
      <c r="BI21" s="11">
        <f t="shared" si="5"/>
        <v>730</v>
      </c>
      <c r="BJ21" s="11">
        <f t="shared" si="5"/>
        <v>735</v>
      </c>
      <c r="BK21" s="11">
        <f t="shared" si="5"/>
        <v>740</v>
      </c>
      <c r="BL21" s="11">
        <f t="shared" si="5"/>
        <v>750</v>
      </c>
      <c r="BM21" s="11">
        <f t="shared" si="5"/>
        <v>755</v>
      </c>
      <c r="BN21" s="11">
        <f t="shared" si="5"/>
        <v>760</v>
      </c>
      <c r="BO21" s="11">
        <f t="shared" si="5"/>
        <v>765</v>
      </c>
      <c r="BP21" s="11">
        <f t="shared" si="5"/>
        <v>770</v>
      </c>
      <c r="BQ21" s="11">
        <f t="shared" si="5"/>
        <v>775</v>
      </c>
      <c r="BR21" s="11">
        <f>EL58</f>
        <v>780</v>
      </c>
      <c r="BS21" s="11">
        <f t="shared" si="6"/>
        <v>785</v>
      </c>
      <c r="BT21" s="20">
        <f t="shared" si="6"/>
        <v>790</v>
      </c>
      <c r="BU21" s="13"/>
      <c r="BV21" s="29"/>
      <c r="BZ21" s="12">
        <f t="shared" si="9"/>
        <v>50</v>
      </c>
      <c r="CA21" s="12">
        <f t="shared" si="9"/>
        <v>75</v>
      </c>
      <c r="CB21" s="12">
        <f t="shared" si="9"/>
        <v>100</v>
      </c>
      <c r="CC21" s="12">
        <f t="shared" si="9"/>
        <v>125</v>
      </c>
      <c r="CD21" s="12">
        <f t="shared" si="9"/>
        <v>150</v>
      </c>
      <c r="CE21" s="12">
        <f t="shared" si="9"/>
        <v>175</v>
      </c>
      <c r="CF21" s="12">
        <f t="shared" si="9"/>
        <v>200</v>
      </c>
      <c r="CG21" s="12">
        <f t="shared" si="9"/>
        <v>225</v>
      </c>
      <c r="CH21" s="12">
        <f t="shared" si="9"/>
        <v>250</v>
      </c>
      <c r="CI21" s="12">
        <f t="shared" si="9"/>
        <v>275</v>
      </c>
      <c r="CJ21" s="12">
        <f t="shared" si="9"/>
        <v>300</v>
      </c>
      <c r="CK21" s="12">
        <f t="shared" si="9"/>
        <v>325</v>
      </c>
      <c r="CL21" s="12">
        <f t="shared" si="9"/>
        <v>350</v>
      </c>
      <c r="CM21" s="12">
        <f t="shared" si="9"/>
        <v>375</v>
      </c>
      <c r="CN21" s="12">
        <f t="shared" si="9"/>
        <v>400</v>
      </c>
      <c r="CO21" s="12">
        <f t="shared" si="9"/>
        <v>425</v>
      </c>
      <c r="CP21" s="12">
        <f t="shared" si="10"/>
        <v>450</v>
      </c>
      <c r="CQ21" s="12">
        <f t="shared" si="10"/>
        <v>475</v>
      </c>
      <c r="CR21" s="12">
        <f t="shared" si="10"/>
        <v>500</v>
      </c>
      <c r="CS21" s="12">
        <f t="shared" si="10"/>
        <v>525</v>
      </c>
      <c r="CT21" s="12">
        <f t="shared" si="10"/>
        <v>550</v>
      </c>
      <c r="CU21" s="12">
        <f t="shared" si="10"/>
        <v>575</v>
      </c>
      <c r="CV21" s="12">
        <f t="shared" si="10"/>
        <v>600</v>
      </c>
      <c r="CW21" s="12">
        <f t="shared" si="10"/>
        <v>625</v>
      </c>
      <c r="CX21" s="12">
        <f t="shared" si="10"/>
        <v>650</v>
      </c>
      <c r="CY21" s="12">
        <f t="shared" si="10"/>
        <v>675</v>
      </c>
      <c r="CZ21" s="12">
        <f t="shared" si="10"/>
        <v>700</v>
      </c>
      <c r="DA21" s="12">
        <f t="shared" si="10"/>
        <v>725</v>
      </c>
      <c r="DB21" s="12">
        <f t="shared" si="10"/>
        <v>750</v>
      </c>
      <c r="DC21" s="12">
        <f t="shared" si="10"/>
        <v>775</v>
      </c>
      <c r="DD21" s="12">
        <f t="shared" si="10"/>
        <v>800</v>
      </c>
      <c r="DE21" s="12">
        <f t="shared" si="10"/>
        <v>825</v>
      </c>
      <c r="DF21" s="12">
        <f t="shared" si="11"/>
        <v>850</v>
      </c>
      <c r="DG21" s="12">
        <f t="shared" si="11"/>
        <v>875</v>
      </c>
      <c r="DH21" s="12">
        <f t="shared" si="11"/>
        <v>900</v>
      </c>
      <c r="DI21" s="12">
        <f t="shared" si="11"/>
        <v>925</v>
      </c>
      <c r="DJ21" s="12">
        <f t="shared" si="11"/>
        <v>950</v>
      </c>
      <c r="DK21" s="12">
        <f t="shared" si="11"/>
        <v>975</v>
      </c>
      <c r="DL21" s="12">
        <f t="shared" si="11"/>
        <v>1000</v>
      </c>
      <c r="DM21" s="12">
        <f t="shared" si="11"/>
        <v>1025</v>
      </c>
      <c r="DN21" s="12">
        <f t="shared" si="11"/>
        <v>1050</v>
      </c>
      <c r="DO21" s="12">
        <f t="shared" si="11"/>
        <v>1075</v>
      </c>
      <c r="DP21" s="12">
        <f t="shared" si="11"/>
        <v>1100</v>
      </c>
      <c r="DQ21" s="12">
        <f t="shared" si="11"/>
        <v>1125</v>
      </c>
      <c r="DR21" s="12">
        <f t="shared" si="11"/>
        <v>1150</v>
      </c>
      <c r="DS21" s="12">
        <f t="shared" si="11"/>
        <v>1175</v>
      </c>
      <c r="DT21" s="12">
        <f t="shared" si="11"/>
        <v>1200</v>
      </c>
      <c r="DU21" s="12">
        <f t="shared" si="11"/>
        <v>1225</v>
      </c>
      <c r="DV21" s="12">
        <f t="shared" si="12"/>
        <v>1250</v>
      </c>
      <c r="DW21" s="12">
        <f t="shared" si="12"/>
        <v>1275</v>
      </c>
      <c r="DX21" s="12">
        <f t="shared" si="12"/>
        <v>1300</v>
      </c>
      <c r="DY21" s="12">
        <f t="shared" si="12"/>
        <v>1325</v>
      </c>
      <c r="DZ21" s="12">
        <f t="shared" si="12"/>
        <v>1350</v>
      </c>
      <c r="EA21" s="12">
        <f t="shared" si="12"/>
        <v>1375</v>
      </c>
      <c r="EB21" s="12">
        <f t="shared" si="12"/>
        <v>1400</v>
      </c>
      <c r="EC21" s="12">
        <f t="shared" si="12"/>
        <v>1425</v>
      </c>
      <c r="ED21" s="12">
        <f t="shared" si="12"/>
        <v>1450</v>
      </c>
      <c r="EE21" s="12">
        <f t="shared" si="12"/>
        <v>1475</v>
      </c>
      <c r="EF21" s="12">
        <f t="shared" si="12"/>
        <v>1500</v>
      </c>
      <c r="EG21" s="12">
        <f t="shared" si="12"/>
        <v>1525</v>
      </c>
      <c r="EH21" s="12">
        <f t="shared" si="13"/>
        <v>1550</v>
      </c>
      <c r="EI21" s="12">
        <f t="shared" si="13"/>
        <v>1575</v>
      </c>
      <c r="EJ21" s="12">
        <f t="shared" si="13"/>
        <v>1600</v>
      </c>
      <c r="EK21" s="12">
        <f t="shared" si="13"/>
        <v>1625</v>
      </c>
      <c r="EL21" s="12">
        <f t="shared" si="13"/>
        <v>1650</v>
      </c>
      <c r="EM21" s="12">
        <f t="shared" si="13"/>
        <v>1675</v>
      </c>
      <c r="EN21" s="12">
        <f t="shared" si="13"/>
        <v>1700</v>
      </c>
    </row>
    <row r="22" spans="2:144" s="5" customFormat="1" ht="8.25" customHeight="1">
      <c r="B22" s="28"/>
      <c r="C22" s="273"/>
      <c r="D22" s="267">
        <f t="shared" si="8"/>
        <v>375</v>
      </c>
      <c r="E22" s="268"/>
      <c r="F22" s="17">
        <f t="shared" si="14"/>
        <v>135</v>
      </c>
      <c r="G22" s="10">
        <f t="shared" si="14"/>
        <v>175</v>
      </c>
      <c r="H22" s="3">
        <f t="shared" si="14"/>
        <v>205</v>
      </c>
      <c r="I22" s="10">
        <f t="shared" si="14"/>
        <v>230</v>
      </c>
      <c r="J22" s="3">
        <f t="shared" si="14"/>
        <v>255</v>
      </c>
      <c r="K22" s="10">
        <f t="shared" si="14"/>
        <v>280</v>
      </c>
      <c r="L22" s="3">
        <f t="shared" si="14"/>
        <v>300</v>
      </c>
      <c r="M22" s="10">
        <f t="shared" si="14"/>
        <v>315</v>
      </c>
      <c r="N22" s="3">
        <f t="shared" si="14"/>
        <v>335</v>
      </c>
      <c r="O22" s="10">
        <f t="shared" si="14"/>
        <v>350</v>
      </c>
      <c r="P22" s="3">
        <f t="shared" si="14"/>
        <v>370</v>
      </c>
      <c r="Q22" s="10">
        <f t="shared" si="14"/>
        <v>385</v>
      </c>
      <c r="R22" s="3">
        <f t="shared" si="14"/>
        <v>400</v>
      </c>
      <c r="S22" s="10">
        <f t="shared" si="14"/>
        <v>410</v>
      </c>
      <c r="T22" s="3">
        <f t="shared" si="14"/>
        <v>425</v>
      </c>
      <c r="U22" s="10">
        <f t="shared" si="14"/>
        <v>440</v>
      </c>
      <c r="V22" s="3">
        <f t="shared" si="15"/>
        <v>450</v>
      </c>
      <c r="W22" s="10">
        <f t="shared" si="3"/>
        <v>465</v>
      </c>
      <c r="X22" s="3">
        <f t="shared" si="3"/>
        <v>475</v>
      </c>
      <c r="Y22" s="10">
        <f t="shared" si="3"/>
        <v>485</v>
      </c>
      <c r="Z22" s="3">
        <f t="shared" si="3"/>
        <v>495</v>
      </c>
      <c r="AA22" s="10">
        <f t="shared" si="3"/>
        <v>505</v>
      </c>
      <c r="AB22" s="3">
        <f t="shared" si="3"/>
        <v>515</v>
      </c>
      <c r="AC22" s="10">
        <f t="shared" si="3"/>
        <v>525</v>
      </c>
      <c r="AD22" s="3">
        <f t="shared" si="3"/>
        <v>535</v>
      </c>
      <c r="AE22" s="10">
        <f t="shared" si="3"/>
        <v>545</v>
      </c>
      <c r="AF22" s="3">
        <f t="shared" si="3"/>
        <v>555</v>
      </c>
      <c r="AG22" s="10">
        <f t="shared" si="3"/>
        <v>565</v>
      </c>
      <c r="AH22" s="3">
        <f t="shared" si="3"/>
        <v>575</v>
      </c>
      <c r="AI22" s="10">
        <f t="shared" si="3"/>
        <v>580</v>
      </c>
      <c r="AJ22" s="3">
        <f t="shared" si="3"/>
        <v>590</v>
      </c>
      <c r="AK22" s="10">
        <f t="shared" si="3"/>
        <v>600</v>
      </c>
      <c r="AL22" s="3">
        <f t="shared" si="3"/>
        <v>605</v>
      </c>
      <c r="AM22" s="10">
        <f t="shared" si="4"/>
        <v>615</v>
      </c>
      <c r="AN22" s="3">
        <f t="shared" si="4"/>
        <v>625</v>
      </c>
      <c r="AO22" s="10">
        <f t="shared" si="4"/>
        <v>630</v>
      </c>
      <c r="AP22" s="3">
        <f t="shared" si="4"/>
        <v>640</v>
      </c>
      <c r="AQ22" s="10">
        <f t="shared" si="4"/>
        <v>645</v>
      </c>
      <c r="AR22" s="3">
        <f t="shared" si="4"/>
        <v>655</v>
      </c>
      <c r="AS22" s="10">
        <f t="shared" si="4"/>
        <v>660</v>
      </c>
      <c r="AT22" s="3">
        <f t="shared" si="4"/>
        <v>665</v>
      </c>
      <c r="AU22" s="10">
        <f t="shared" si="4"/>
        <v>675</v>
      </c>
      <c r="AV22" s="3">
        <f t="shared" si="4"/>
        <v>680</v>
      </c>
      <c r="AW22" s="10">
        <f t="shared" si="4"/>
        <v>685</v>
      </c>
      <c r="AX22" s="3">
        <f t="shared" si="4"/>
        <v>695</v>
      </c>
      <c r="AY22" s="10">
        <f t="shared" si="4"/>
        <v>700</v>
      </c>
      <c r="AZ22" s="3">
        <f t="shared" si="4"/>
        <v>705</v>
      </c>
      <c r="BA22" s="10">
        <f t="shared" si="4"/>
        <v>715</v>
      </c>
      <c r="BB22" s="3">
        <f t="shared" si="4"/>
        <v>720</v>
      </c>
      <c r="BC22" s="10">
        <f t="shared" si="5"/>
        <v>725</v>
      </c>
      <c r="BD22" s="3">
        <f t="shared" si="5"/>
        <v>730</v>
      </c>
      <c r="BE22" s="10">
        <f t="shared" si="5"/>
        <v>740</v>
      </c>
      <c r="BF22" s="3">
        <f t="shared" si="5"/>
        <v>745</v>
      </c>
      <c r="BG22" s="10">
        <f t="shared" si="5"/>
        <v>750</v>
      </c>
      <c r="BH22" s="3">
        <f t="shared" si="5"/>
        <v>755</v>
      </c>
      <c r="BI22" s="10">
        <f t="shared" si="5"/>
        <v>760</v>
      </c>
      <c r="BJ22" s="3">
        <f t="shared" si="5"/>
        <v>765</v>
      </c>
      <c r="BK22" s="10">
        <f t="shared" si="5"/>
        <v>770</v>
      </c>
      <c r="BL22" s="3">
        <f t="shared" si="5"/>
        <v>780</v>
      </c>
      <c r="BM22" s="10">
        <f t="shared" si="5"/>
        <v>785</v>
      </c>
      <c r="BN22" s="3">
        <f t="shared" si="5"/>
        <v>790</v>
      </c>
      <c r="BO22" s="10">
        <f t="shared" si="5"/>
        <v>795</v>
      </c>
      <c r="BP22" s="3">
        <f t="shared" si="5"/>
        <v>800</v>
      </c>
      <c r="BQ22" s="10">
        <f t="shared" si="5"/>
        <v>805</v>
      </c>
      <c r="BR22" s="3">
        <f t="shared" si="5"/>
        <v>810</v>
      </c>
      <c r="BS22" s="10">
        <f t="shared" si="6"/>
        <v>815</v>
      </c>
      <c r="BT22" s="18">
        <f t="shared" si="6"/>
        <v>820</v>
      </c>
      <c r="BU22" s="13"/>
      <c r="BV22" s="29"/>
      <c r="BZ22" s="12">
        <f t="shared" si="9"/>
        <v>50</v>
      </c>
      <c r="CA22" s="12">
        <f t="shared" si="9"/>
        <v>75</v>
      </c>
      <c r="CB22" s="12">
        <f t="shared" si="9"/>
        <v>100</v>
      </c>
      <c r="CC22" s="12">
        <f t="shared" si="9"/>
        <v>125</v>
      </c>
      <c r="CD22" s="12">
        <f t="shared" si="9"/>
        <v>150</v>
      </c>
      <c r="CE22" s="12">
        <f t="shared" si="9"/>
        <v>175</v>
      </c>
      <c r="CF22" s="12">
        <f t="shared" si="9"/>
        <v>200</v>
      </c>
      <c r="CG22" s="12">
        <f t="shared" si="9"/>
        <v>225</v>
      </c>
      <c r="CH22" s="12">
        <f t="shared" si="9"/>
        <v>250</v>
      </c>
      <c r="CI22" s="12">
        <f t="shared" si="9"/>
        <v>275</v>
      </c>
      <c r="CJ22" s="12">
        <f t="shared" si="9"/>
        <v>300</v>
      </c>
      <c r="CK22" s="12">
        <f t="shared" si="9"/>
        <v>325</v>
      </c>
      <c r="CL22" s="12">
        <f t="shared" si="9"/>
        <v>350</v>
      </c>
      <c r="CM22" s="12">
        <f t="shared" si="9"/>
        <v>375</v>
      </c>
      <c r="CN22" s="12">
        <f t="shared" si="9"/>
        <v>400</v>
      </c>
      <c r="CO22" s="12">
        <f t="shared" si="9"/>
        <v>425</v>
      </c>
      <c r="CP22" s="12">
        <f t="shared" si="10"/>
        <v>450</v>
      </c>
      <c r="CQ22" s="12">
        <f t="shared" si="10"/>
        <v>475</v>
      </c>
      <c r="CR22" s="12">
        <f t="shared" si="10"/>
        <v>500</v>
      </c>
      <c r="CS22" s="12">
        <f t="shared" si="10"/>
        <v>525</v>
      </c>
      <c r="CT22" s="12">
        <f t="shared" si="10"/>
        <v>550</v>
      </c>
      <c r="CU22" s="12">
        <f t="shared" si="10"/>
        <v>575</v>
      </c>
      <c r="CV22" s="12">
        <f t="shared" si="10"/>
        <v>600</v>
      </c>
      <c r="CW22" s="12">
        <f t="shared" si="10"/>
        <v>625</v>
      </c>
      <c r="CX22" s="12">
        <f t="shared" si="10"/>
        <v>650</v>
      </c>
      <c r="CY22" s="12">
        <f t="shared" si="10"/>
        <v>675</v>
      </c>
      <c r="CZ22" s="12">
        <f t="shared" si="10"/>
        <v>700</v>
      </c>
      <c r="DA22" s="12">
        <f t="shared" si="10"/>
        <v>725</v>
      </c>
      <c r="DB22" s="12">
        <f t="shared" si="10"/>
        <v>750</v>
      </c>
      <c r="DC22" s="12">
        <f t="shared" si="10"/>
        <v>775</v>
      </c>
      <c r="DD22" s="12">
        <f t="shared" si="10"/>
        <v>800</v>
      </c>
      <c r="DE22" s="12">
        <f t="shared" si="10"/>
        <v>825</v>
      </c>
      <c r="DF22" s="12">
        <f t="shared" si="11"/>
        <v>850</v>
      </c>
      <c r="DG22" s="12">
        <f t="shared" si="11"/>
        <v>875</v>
      </c>
      <c r="DH22" s="12">
        <f t="shared" si="11"/>
        <v>900</v>
      </c>
      <c r="DI22" s="12">
        <f t="shared" si="11"/>
        <v>925</v>
      </c>
      <c r="DJ22" s="12">
        <f t="shared" si="11"/>
        <v>950</v>
      </c>
      <c r="DK22" s="12">
        <f t="shared" si="11"/>
        <v>975</v>
      </c>
      <c r="DL22" s="12">
        <f t="shared" si="11"/>
        <v>1000</v>
      </c>
      <c r="DM22" s="12">
        <f t="shared" si="11"/>
        <v>1025</v>
      </c>
      <c r="DN22" s="12">
        <f t="shared" si="11"/>
        <v>1050</v>
      </c>
      <c r="DO22" s="12">
        <f t="shared" si="11"/>
        <v>1075</v>
      </c>
      <c r="DP22" s="12">
        <f t="shared" si="11"/>
        <v>1100</v>
      </c>
      <c r="DQ22" s="12">
        <f t="shared" si="11"/>
        <v>1125</v>
      </c>
      <c r="DR22" s="12">
        <f t="shared" si="11"/>
        <v>1150</v>
      </c>
      <c r="DS22" s="12">
        <f t="shared" si="11"/>
        <v>1175</v>
      </c>
      <c r="DT22" s="12">
        <f t="shared" si="11"/>
        <v>1200</v>
      </c>
      <c r="DU22" s="12">
        <f t="shared" si="11"/>
        <v>1225</v>
      </c>
      <c r="DV22" s="12">
        <f t="shared" si="12"/>
        <v>1250</v>
      </c>
      <c r="DW22" s="12">
        <f t="shared" si="12"/>
        <v>1275</v>
      </c>
      <c r="DX22" s="12">
        <f t="shared" si="12"/>
        <v>1300</v>
      </c>
      <c r="DY22" s="12">
        <f t="shared" si="12"/>
        <v>1325</v>
      </c>
      <c r="DZ22" s="12">
        <f t="shared" si="12"/>
        <v>1350</v>
      </c>
      <c r="EA22" s="12">
        <f t="shared" si="12"/>
        <v>1375</v>
      </c>
      <c r="EB22" s="12">
        <f t="shared" si="12"/>
        <v>1400</v>
      </c>
      <c r="EC22" s="12">
        <f t="shared" si="12"/>
        <v>1425</v>
      </c>
      <c r="ED22" s="12">
        <f t="shared" si="12"/>
        <v>1450</v>
      </c>
      <c r="EE22" s="12">
        <f t="shared" si="12"/>
        <v>1475</v>
      </c>
      <c r="EF22" s="12">
        <f t="shared" si="12"/>
        <v>1500</v>
      </c>
      <c r="EG22" s="12">
        <f t="shared" si="12"/>
        <v>1525</v>
      </c>
      <c r="EH22" s="12">
        <f t="shared" si="13"/>
        <v>1550</v>
      </c>
      <c r="EI22" s="12">
        <f t="shared" si="13"/>
        <v>1575</v>
      </c>
      <c r="EJ22" s="12">
        <f t="shared" si="13"/>
        <v>1600</v>
      </c>
      <c r="EK22" s="12">
        <f t="shared" si="13"/>
        <v>1625</v>
      </c>
      <c r="EL22" s="12">
        <f t="shared" si="13"/>
        <v>1650</v>
      </c>
      <c r="EM22" s="12">
        <f t="shared" si="13"/>
        <v>1675</v>
      </c>
      <c r="EN22" s="12">
        <f t="shared" si="13"/>
        <v>1700</v>
      </c>
    </row>
    <row r="23" spans="2:144" s="5" customFormat="1" ht="8.25" customHeight="1">
      <c r="B23" s="28"/>
      <c r="C23" s="273"/>
      <c r="D23" s="269">
        <f t="shared" si="8"/>
        <v>400</v>
      </c>
      <c r="E23" s="270"/>
      <c r="F23" s="19">
        <f t="shared" si="14"/>
        <v>140</v>
      </c>
      <c r="G23" s="11">
        <f t="shared" si="14"/>
        <v>175</v>
      </c>
      <c r="H23" s="11">
        <f t="shared" si="14"/>
        <v>210</v>
      </c>
      <c r="I23" s="11">
        <f t="shared" si="14"/>
        <v>235</v>
      </c>
      <c r="J23" s="11">
        <f t="shared" si="14"/>
        <v>265</v>
      </c>
      <c r="K23" s="11">
        <f t="shared" si="14"/>
        <v>285</v>
      </c>
      <c r="L23" s="11">
        <f t="shared" si="14"/>
        <v>305</v>
      </c>
      <c r="M23" s="11">
        <f t="shared" si="14"/>
        <v>325</v>
      </c>
      <c r="N23" s="11">
        <f t="shared" si="14"/>
        <v>345</v>
      </c>
      <c r="O23" s="11">
        <f t="shared" si="14"/>
        <v>365</v>
      </c>
      <c r="P23" s="11">
        <f t="shared" si="14"/>
        <v>380</v>
      </c>
      <c r="Q23" s="11">
        <f t="shared" si="14"/>
        <v>395</v>
      </c>
      <c r="R23" s="11">
        <f t="shared" si="14"/>
        <v>410</v>
      </c>
      <c r="S23" s="11">
        <f t="shared" si="14"/>
        <v>425</v>
      </c>
      <c r="T23" s="11">
        <f t="shared" si="14"/>
        <v>440</v>
      </c>
      <c r="U23" s="11">
        <f t="shared" si="14"/>
        <v>455</v>
      </c>
      <c r="V23" s="11">
        <f t="shared" si="15"/>
        <v>465</v>
      </c>
      <c r="W23" s="11">
        <f t="shared" si="3"/>
        <v>480</v>
      </c>
      <c r="X23" s="11">
        <f t="shared" si="3"/>
        <v>490</v>
      </c>
      <c r="Y23" s="11">
        <f t="shared" si="3"/>
        <v>500</v>
      </c>
      <c r="Z23" s="11">
        <f t="shared" si="3"/>
        <v>515</v>
      </c>
      <c r="AA23" s="11">
        <f t="shared" si="3"/>
        <v>525</v>
      </c>
      <c r="AB23" s="11">
        <f t="shared" si="3"/>
        <v>535</v>
      </c>
      <c r="AC23" s="11">
        <f t="shared" si="3"/>
        <v>545</v>
      </c>
      <c r="AD23" s="11">
        <f t="shared" si="3"/>
        <v>555</v>
      </c>
      <c r="AE23" s="11">
        <f t="shared" si="3"/>
        <v>565</v>
      </c>
      <c r="AF23" s="11">
        <f t="shared" si="3"/>
        <v>575</v>
      </c>
      <c r="AG23" s="11">
        <f t="shared" si="3"/>
        <v>585</v>
      </c>
      <c r="AH23" s="11">
        <f t="shared" si="3"/>
        <v>595</v>
      </c>
      <c r="AI23" s="11">
        <f t="shared" si="3"/>
        <v>605</v>
      </c>
      <c r="AJ23" s="11">
        <f t="shared" si="3"/>
        <v>610</v>
      </c>
      <c r="AK23" s="11">
        <f t="shared" si="3"/>
        <v>620</v>
      </c>
      <c r="AL23" s="11">
        <f t="shared" si="3"/>
        <v>630</v>
      </c>
      <c r="AM23" s="11">
        <f t="shared" si="4"/>
        <v>635</v>
      </c>
      <c r="AN23" s="11">
        <f t="shared" si="4"/>
        <v>645</v>
      </c>
      <c r="AO23" s="11">
        <f t="shared" si="4"/>
        <v>655</v>
      </c>
      <c r="AP23" s="11">
        <f t="shared" si="4"/>
        <v>660</v>
      </c>
      <c r="AQ23" s="11">
        <f t="shared" si="4"/>
        <v>670</v>
      </c>
      <c r="AR23" s="11">
        <f t="shared" si="4"/>
        <v>675</v>
      </c>
      <c r="AS23" s="11">
        <f t="shared" si="4"/>
        <v>685</v>
      </c>
      <c r="AT23" s="11">
        <f t="shared" si="4"/>
        <v>690</v>
      </c>
      <c r="AU23" s="11">
        <f t="shared" si="4"/>
        <v>700</v>
      </c>
      <c r="AV23" s="11">
        <f t="shared" si="4"/>
        <v>705</v>
      </c>
      <c r="AW23" s="11">
        <f t="shared" si="4"/>
        <v>715</v>
      </c>
      <c r="AX23" s="11">
        <f t="shared" si="4"/>
        <v>720</v>
      </c>
      <c r="AY23" s="11">
        <f t="shared" si="4"/>
        <v>725</v>
      </c>
      <c r="AZ23" s="11">
        <f t="shared" si="4"/>
        <v>735</v>
      </c>
      <c r="BA23" s="11">
        <f t="shared" si="4"/>
        <v>740</v>
      </c>
      <c r="BB23" s="11">
        <f t="shared" si="4"/>
        <v>745</v>
      </c>
      <c r="BC23" s="11">
        <f t="shared" si="5"/>
        <v>755</v>
      </c>
      <c r="BD23" s="11">
        <f t="shared" si="5"/>
        <v>760</v>
      </c>
      <c r="BE23" s="11">
        <f t="shared" si="5"/>
        <v>765</v>
      </c>
      <c r="BF23" s="11">
        <f t="shared" si="5"/>
        <v>770</v>
      </c>
      <c r="BG23" s="11">
        <f t="shared" si="5"/>
        <v>780</v>
      </c>
      <c r="BH23" s="11">
        <f t="shared" si="5"/>
        <v>785</v>
      </c>
      <c r="BI23" s="11">
        <f t="shared" si="5"/>
        <v>790</v>
      </c>
      <c r="BJ23" s="11">
        <f t="shared" si="5"/>
        <v>795</v>
      </c>
      <c r="BK23" s="11">
        <f t="shared" si="5"/>
        <v>800</v>
      </c>
      <c r="BL23" s="11">
        <f t="shared" si="5"/>
        <v>805</v>
      </c>
      <c r="BM23" s="11">
        <f t="shared" si="5"/>
        <v>815</v>
      </c>
      <c r="BN23" s="11">
        <f t="shared" si="5"/>
        <v>820</v>
      </c>
      <c r="BO23" s="11">
        <f t="shared" si="5"/>
        <v>825</v>
      </c>
      <c r="BP23" s="11">
        <f t="shared" si="5"/>
        <v>830</v>
      </c>
      <c r="BQ23" s="11">
        <f t="shared" si="5"/>
        <v>835</v>
      </c>
      <c r="BR23" s="11">
        <f t="shared" si="5"/>
        <v>840</v>
      </c>
      <c r="BS23" s="11">
        <f t="shared" si="6"/>
        <v>845</v>
      </c>
      <c r="BT23" s="20">
        <f t="shared" si="6"/>
        <v>850</v>
      </c>
      <c r="BU23" s="13"/>
      <c r="BV23" s="29"/>
      <c r="BZ23" s="12">
        <f t="shared" si="9"/>
        <v>50</v>
      </c>
      <c r="CA23" s="12">
        <f t="shared" si="9"/>
        <v>75</v>
      </c>
      <c r="CB23" s="12">
        <f t="shared" si="9"/>
        <v>100</v>
      </c>
      <c r="CC23" s="12">
        <f t="shared" si="9"/>
        <v>125</v>
      </c>
      <c r="CD23" s="12">
        <f t="shared" si="9"/>
        <v>150</v>
      </c>
      <c r="CE23" s="12">
        <f t="shared" si="9"/>
        <v>175</v>
      </c>
      <c r="CF23" s="12">
        <f t="shared" si="9"/>
        <v>200</v>
      </c>
      <c r="CG23" s="12">
        <f t="shared" si="9"/>
        <v>225</v>
      </c>
      <c r="CH23" s="12">
        <f t="shared" si="9"/>
        <v>250</v>
      </c>
      <c r="CI23" s="12">
        <f t="shared" si="9"/>
        <v>275</v>
      </c>
      <c r="CJ23" s="12">
        <f t="shared" si="9"/>
        <v>300</v>
      </c>
      <c r="CK23" s="12">
        <f t="shared" si="9"/>
        <v>325</v>
      </c>
      <c r="CL23" s="12">
        <f t="shared" si="9"/>
        <v>350</v>
      </c>
      <c r="CM23" s="12">
        <f t="shared" si="9"/>
        <v>375</v>
      </c>
      <c r="CN23" s="12">
        <f t="shared" si="9"/>
        <v>400</v>
      </c>
      <c r="CO23" s="12">
        <f t="shared" si="9"/>
        <v>425</v>
      </c>
      <c r="CP23" s="12">
        <f t="shared" si="10"/>
        <v>450</v>
      </c>
      <c r="CQ23" s="12">
        <f t="shared" si="10"/>
        <v>475</v>
      </c>
      <c r="CR23" s="12">
        <f t="shared" si="10"/>
        <v>500</v>
      </c>
      <c r="CS23" s="12">
        <f t="shared" si="10"/>
        <v>525</v>
      </c>
      <c r="CT23" s="12">
        <f t="shared" si="10"/>
        <v>550</v>
      </c>
      <c r="CU23" s="12">
        <f t="shared" si="10"/>
        <v>575</v>
      </c>
      <c r="CV23" s="12">
        <f t="shared" si="10"/>
        <v>600</v>
      </c>
      <c r="CW23" s="12">
        <f t="shared" si="10"/>
        <v>625</v>
      </c>
      <c r="CX23" s="12">
        <f t="shared" si="10"/>
        <v>650</v>
      </c>
      <c r="CY23" s="12">
        <f t="shared" si="10"/>
        <v>675</v>
      </c>
      <c r="CZ23" s="12">
        <f t="shared" si="10"/>
        <v>700</v>
      </c>
      <c r="DA23" s="12">
        <f t="shared" si="10"/>
        <v>725</v>
      </c>
      <c r="DB23" s="12">
        <f t="shared" si="10"/>
        <v>750</v>
      </c>
      <c r="DC23" s="12">
        <f t="shared" si="10"/>
        <v>775</v>
      </c>
      <c r="DD23" s="12">
        <f t="shared" si="10"/>
        <v>800</v>
      </c>
      <c r="DE23" s="12">
        <f t="shared" si="10"/>
        <v>825</v>
      </c>
      <c r="DF23" s="12">
        <f t="shared" si="11"/>
        <v>850</v>
      </c>
      <c r="DG23" s="12">
        <f t="shared" si="11"/>
        <v>875</v>
      </c>
      <c r="DH23" s="12">
        <f t="shared" si="11"/>
        <v>900</v>
      </c>
      <c r="DI23" s="12">
        <f t="shared" si="11"/>
        <v>925</v>
      </c>
      <c r="DJ23" s="12">
        <f t="shared" si="11"/>
        <v>950</v>
      </c>
      <c r="DK23" s="12">
        <f t="shared" si="11"/>
        <v>975</v>
      </c>
      <c r="DL23" s="12">
        <f t="shared" si="11"/>
        <v>1000</v>
      </c>
      <c r="DM23" s="12">
        <f t="shared" si="11"/>
        <v>1025</v>
      </c>
      <c r="DN23" s="12">
        <f t="shared" si="11"/>
        <v>1050</v>
      </c>
      <c r="DO23" s="12">
        <f t="shared" si="11"/>
        <v>1075</v>
      </c>
      <c r="DP23" s="12">
        <f t="shared" si="11"/>
        <v>1100</v>
      </c>
      <c r="DQ23" s="12">
        <f t="shared" si="11"/>
        <v>1125</v>
      </c>
      <c r="DR23" s="12">
        <f t="shared" si="11"/>
        <v>1150</v>
      </c>
      <c r="DS23" s="12">
        <f t="shared" si="11"/>
        <v>1175</v>
      </c>
      <c r="DT23" s="12">
        <f t="shared" si="11"/>
        <v>1200</v>
      </c>
      <c r="DU23" s="12">
        <f t="shared" si="11"/>
        <v>1225</v>
      </c>
      <c r="DV23" s="12">
        <f t="shared" si="12"/>
        <v>1250</v>
      </c>
      <c r="DW23" s="12">
        <f t="shared" si="12"/>
        <v>1275</v>
      </c>
      <c r="DX23" s="12">
        <f t="shared" si="12"/>
        <v>1300</v>
      </c>
      <c r="DY23" s="12">
        <f t="shared" si="12"/>
        <v>1325</v>
      </c>
      <c r="DZ23" s="12">
        <f t="shared" si="12"/>
        <v>1350</v>
      </c>
      <c r="EA23" s="12">
        <f t="shared" si="12"/>
        <v>1375</v>
      </c>
      <c r="EB23" s="12">
        <f t="shared" si="12"/>
        <v>1400</v>
      </c>
      <c r="EC23" s="12">
        <f t="shared" si="12"/>
        <v>1425</v>
      </c>
      <c r="ED23" s="12">
        <f t="shared" si="12"/>
        <v>1450</v>
      </c>
      <c r="EE23" s="12">
        <f t="shared" si="12"/>
        <v>1475</v>
      </c>
      <c r="EF23" s="12">
        <f t="shared" si="12"/>
        <v>1500</v>
      </c>
      <c r="EG23" s="12">
        <f t="shared" si="12"/>
        <v>1525</v>
      </c>
      <c r="EH23" s="12">
        <f t="shared" si="13"/>
        <v>1550</v>
      </c>
      <c r="EI23" s="12">
        <f t="shared" si="13"/>
        <v>1575</v>
      </c>
      <c r="EJ23" s="12">
        <f t="shared" si="13"/>
        <v>1600</v>
      </c>
      <c r="EK23" s="12">
        <f t="shared" si="13"/>
        <v>1625</v>
      </c>
      <c r="EL23" s="12">
        <f t="shared" si="13"/>
        <v>1650</v>
      </c>
      <c r="EM23" s="12">
        <f t="shared" si="13"/>
        <v>1675</v>
      </c>
      <c r="EN23" s="12">
        <f t="shared" si="13"/>
        <v>1700</v>
      </c>
    </row>
    <row r="24" spans="2:144" s="5" customFormat="1" ht="8.25" customHeight="1">
      <c r="B24" s="28"/>
      <c r="C24" s="273"/>
      <c r="D24" s="267">
        <f t="shared" si="8"/>
        <v>425</v>
      </c>
      <c r="E24" s="268"/>
      <c r="F24" s="17">
        <f t="shared" si="14"/>
        <v>145</v>
      </c>
      <c r="G24" s="10">
        <f t="shared" si="14"/>
        <v>180</v>
      </c>
      <c r="H24" s="3">
        <f t="shared" si="14"/>
        <v>215</v>
      </c>
      <c r="I24" s="10">
        <f t="shared" si="14"/>
        <v>245</v>
      </c>
      <c r="J24" s="3">
        <f t="shared" si="14"/>
        <v>270</v>
      </c>
      <c r="K24" s="10">
        <f t="shared" si="14"/>
        <v>295</v>
      </c>
      <c r="L24" s="3">
        <f t="shared" si="14"/>
        <v>315</v>
      </c>
      <c r="M24" s="10">
        <f t="shared" si="14"/>
        <v>335</v>
      </c>
      <c r="N24" s="3">
        <f t="shared" si="14"/>
        <v>355</v>
      </c>
      <c r="O24" s="10">
        <f t="shared" si="14"/>
        <v>375</v>
      </c>
      <c r="P24" s="3">
        <f t="shared" si="14"/>
        <v>390</v>
      </c>
      <c r="Q24" s="10">
        <f t="shared" si="14"/>
        <v>410</v>
      </c>
      <c r="R24" s="3">
        <f t="shared" si="14"/>
        <v>425</v>
      </c>
      <c r="S24" s="10">
        <f t="shared" si="14"/>
        <v>440</v>
      </c>
      <c r="T24" s="3">
        <f t="shared" si="14"/>
        <v>455</v>
      </c>
      <c r="U24" s="10">
        <f t="shared" si="14"/>
        <v>465</v>
      </c>
      <c r="V24" s="3">
        <f t="shared" si="15"/>
        <v>480</v>
      </c>
      <c r="W24" s="10">
        <f t="shared" si="3"/>
        <v>495</v>
      </c>
      <c r="X24" s="3">
        <f t="shared" si="3"/>
        <v>505</v>
      </c>
      <c r="Y24" s="10">
        <f t="shared" si="3"/>
        <v>520</v>
      </c>
      <c r="Z24" s="3">
        <f t="shared" si="3"/>
        <v>530</v>
      </c>
      <c r="AA24" s="10">
        <f t="shared" si="3"/>
        <v>540</v>
      </c>
      <c r="AB24" s="3">
        <f t="shared" si="3"/>
        <v>550</v>
      </c>
      <c r="AC24" s="10">
        <f t="shared" si="3"/>
        <v>565</v>
      </c>
      <c r="AD24" s="3">
        <f t="shared" si="3"/>
        <v>575</v>
      </c>
      <c r="AE24" s="10">
        <f t="shared" si="3"/>
        <v>585</v>
      </c>
      <c r="AF24" s="3">
        <f t="shared" si="3"/>
        <v>595</v>
      </c>
      <c r="AG24" s="10">
        <f t="shared" si="3"/>
        <v>605</v>
      </c>
      <c r="AH24" s="3">
        <f t="shared" si="3"/>
        <v>615</v>
      </c>
      <c r="AI24" s="10">
        <f t="shared" si="3"/>
        <v>625</v>
      </c>
      <c r="AJ24" s="3">
        <f t="shared" si="3"/>
        <v>630</v>
      </c>
      <c r="AK24" s="10">
        <f t="shared" si="3"/>
        <v>640</v>
      </c>
      <c r="AL24" s="3">
        <f aca="true" t="shared" si="16" ref="AL24:BA30">DF61</f>
        <v>650</v>
      </c>
      <c r="AM24" s="10">
        <f t="shared" si="16"/>
        <v>660</v>
      </c>
      <c r="AN24" s="3">
        <f t="shared" si="16"/>
        <v>665</v>
      </c>
      <c r="AO24" s="10">
        <f t="shared" si="16"/>
        <v>675</v>
      </c>
      <c r="AP24" s="3">
        <f t="shared" si="16"/>
        <v>685</v>
      </c>
      <c r="AQ24" s="10">
        <f t="shared" si="16"/>
        <v>690</v>
      </c>
      <c r="AR24" s="3">
        <f t="shared" si="16"/>
        <v>700</v>
      </c>
      <c r="AS24" s="10">
        <f t="shared" si="16"/>
        <v>705</v>
      </c>
      <c r="AT24" s="3">
        <f t="shared" si="16"/>
        <v>715</v>
      </c>
      <c r="AU24" s="10">
        <f t="shared" si="16"/>
        <v>720</v>
      </c>
      <c r="AV24" s="3">
        <f t="shared" si="16"/>
        <v>730</v>
      </c>
      <c r="AW24" s="10">
        <f t="shared" si="16"/>
        <v>735</v>
      </c>
      <c r="AX24" s="3">
        <f t="shared" si="16"/>
        <v>745</v>
      </c>
      <c r="AY24" s="10">
        <f t="shared" si="16"/>
        <v>750</v>
      </c>
      <c r="AZ24" s="3">
        <f t="shared" si="16"/>
        <v>760</v>
      </c>
      <c r="BA24" s="10">
        <f t="shared" si="16"/>
        <v>765</v>
      </c>
      <c r="BB24" s="3">
        <f t="shared" si="4"/>
        <v>770</v>
      </c>
      <c r="BC24" s="10">
        <f t="shared" si="5"/>
        <v>780</v>
      </c>
      <c r="BD24" s="3">
        <f t="shared" si="5"/>
        <v>785</v>
      </c>
      <c r="BE24" s="10">
        <f t="shared" si="5"/>
        <v>790</v>
      </c>
      <c r="BF24" s="3">
        <f t="shared" si="5"/>
        <v>800</v>
      </c>
      <c r="BG24" s="10">
        <f t="shared" si="5"/>
        <v>805</v>
      </c>
      <c r="BH24" s="3">
        <f t="shared" si="5"/>
        <v>810</v>
      </c>
      <c r="BI24" s="10">
        <f t="shared" si="5"/>
        <v>815</v>
      </c>
      <c r="BJ24" s="3">
        <f t="shared" si="5"/>
        <v>825</v>
      </c>
      <c r="BK24" s="10">
        <f t="shared" si="5"/>
        <v>830</v>
      </c>
      <c r="BL24" s="3">
        <f t="shared" si="5"/>
        <v>835</v>
      </c>
      <c r="BM24" s="10">
        <f t="shared" si="5"/>
        <v>840</v>
      </c>
      <c r="BN24" s="3">
        <f t="shared" si="5"/>
        <v>845</v>
      </c>
      <c r="BO24" s="10">
        <f t="shared" si="5"/>
        <v>855</v>
      </c>
      <c r="BP24" s="3">
        <f t="shared" si="5"/>
        <v>860</v>
      </c>
      <c r="BQ24" s="10">
        <f t="shared" si="5"/>
        <v>865</v>
      </c>
      <c r="BR24" s="3">
        <f>EL61</f>
        <v>870</v>
      </c>
      <c r="BS24" s="10">
        <f t="shared" si="6"/>
        <v>875</v>
      </c>
      <c r="BT24" s="18">
        <f t="shared" si="6"/>
        <v>880</v>
      </c>
      <c r="BU24" s="13"/>
      <c r="BV24" s="29"/>
      <c r="BZ24" s="12">
        <f t="shared" si="9"/>
        <v>50</v>
      </c>
      <c r="CA24" s="12">
        <f t="shared" si="9"/>
        <v>75</v>
      </c>
      <c r="CB24" s="12">
        <f t="shared" si="9"/>
        <v>100</v>
      </c>
      <c r="CC24" s="12">
        <f t="shared" si="9"/>
        <v>125</v>
      </c>
      <c r="CD24" s="12">
        <f t="shared" si="9"/>
        <v>150</v>
      </c>
      <c r="CE24" s="12">
        <f t="shared" si="9"/>
        <v>175</v>
      </c>
      <c r="CF24" s="12">
        <f t="shared" si="9"/>
        <v>200</v>
      </c>
      <c r="CG24" s="12">
        <f t="shared" si="9"/>
        <v>225</v>
      </c>
      <c r="CH24" s="12">
        <f t="shared" si="9"/>
        <v>250</v>
      </c>
      <c r="CI24" s="12">
        <f t="shared" si="9"/>
        <v>275</v>
      </c>
      <c r="CJ24" s="12">
        <f t="shared" si="9"/>
        <v>300</v>
      </c>
      <c r="CK24" s="12">
        <f t="shared" si="9"/>
        <v>325</v>
      </c>
      <c r="CL24" s="12">
        <f t="shared" si="9"/>
        <v>350</v>
      </c>
      <c r="CM24" s="12">
        <f t="shared" si="9"/>
        <v>375</v>
      </c>
      <c r="CN24" s="12">
        <f t="shared" si="9"/>
        <v>400</v>
      </c>
      <c r="CO24" s="12">
        <f t="shared" si="9"/>
        <v>425</v>
      </c>
      <c r="CP24" s="12">
        <f t="shared" si="10"/>
        <v>450</v>
      </c>
      <c r="CQ24" s="12">
        <f t="shared" si="10"/>
        <v>475</v>
      </c>
      <c r="CR24" s="12">
        <f t="shared" si="10"/>
        <v>500</v>
      </c>
      <c r="CS24" s="12">
        <f t="shared" si="10"/>
        <v>525</v>
      </c>
      <c r="CT24" s="12">
        <f t="shared" si="10"/>
        <v>550</v>
      </c>
      <c r="CU24" s="12">
        <f t="shared" si="10"/>
        <v>575</v>
      </c>
      <c r="CV24" s="12">
        <f t="shared" si="10"/>
        <v>600</v>
      </c>
      <c r="CW24" s="12">
        <f t="shared" si="10"/>
        <v>625</v>
      </c>
      <c r="CX24" s="12">
        <f t="shared" si="10"/>
        <v>650</v>
      </c>
      <c r="CY24" s="12">
        <f t="shared" si="10"/>
        <v>675</v>
      </c>
      <c r="CZ24" s="12">
        <f t="shared" si="10"/>
        <v>700</v>
      </c>
      <c r="DA24" s="12">
        <f t="shared" si="10"/>
        <v>725</v>
      </c>
      <c r="DB24" s="12">
        <f t="shared" si="10"/>
        <v>750</v>
      </c>
      <c r="DC24" s="12">
        <f t="shared" si="10"/>
        <v>775</v>
      </c>
      <c r="DD24" s="12">
        <f t="shared" si="10"/>
        <v>800</v>
      </c>
      <c r="DE24" s="12">
        <f t="shared" si="10"/>
        <v>825</v>
      </c>
      <c r="DF24" s="12">
        <f t="shared" si="11"/>
        <v>850</v>
      </c>
      <c r="DG24" s="12">
        <f t="shared" si="11"/>
        <v>875</v>
      </c>
      <c r="DH24" s="12">
        <f t="shared" si="11"/>
        <v>900</v>
      </c>
      <c r="DI24" s="12">
        <f t="shared" si="11"/>
        <v>925</v>
      </c>
      <c r="DJ24" s="12">
        <f t="shared" si="11"/>
        <v>950</v>
      </c>
      <c r="DK24" s="12">
        <f t="shared" si="11"/>
        <v>975</v>
      </c>
      <c r="DL24" s="12">
        <f t="shared" si="11"/>
        <v>1000</v>
      </c>
      <c r="DM24" s="12">
        <f t="shared" si="11"/>
        <v>1025</v>
      </c>
      <c r="DN24" s="12">
        <f t="shared" si="11"/>
        <v>1050</v>
      </c>
      <c r="DO24" s="12">
        <f t="shared" si="11"/>
        <v>1075</v>
      </c>
      <c r="DP24" s="12">
        <f t="shared" si="11"/>
        <v>1100</v>
      </c>
      <c r="DQ24" s="12">
        <f t="shared" si="11"/>
        <v>1125</v>
      </c>
      <c r="DR24" s="12">
        <f t="shared" si="11"/>
        <v>1150</v>
      </c>
      <c r="DS24" s="12">
        <f t="shared" si="11"/>
        <v>1175</v>
      </c>
      <c r="DT24" s="12">
        <f t="shared" si="11"/>
        <v>1200</v>
      </c>
      <c r="DU24" s="12">
        <f t="shared" si="11"/>
        <v>1225</v>
      </c>
      <c r="DV24" s="12">
        <f t="shared" si="12"/>
        <v>1250</v>
      </c>
      <c r="DW24" s="12">
        <f t="shared" si="12"/>
        <v>1275</v>
      </c>
      <c r="DX24" s="12">
        <f t="shared" si="12"/>
        <v>1300</v>
      </c>
      <c r="DY24" s="12">
        <f t="shared" si="12"/>
        <v>1325</v>
      </c>
      <c r="DZ24" s="12">
        <f t="shared" si="12"/>
        <v>1350</v>
      </c>
      <c r="EA24" s="12">
        <f t="shared" si="12"/>
        <v>1375</v>
      </c>
      <c r="EB24" s="12">
        <f t="shared" si="12"/>
        <v>1400</v>
      </c>
      <c r="EC24" s="12">
        <f t="shared" si="12"/>
        <v>1425</v>
      </c>
      <c r="ED24" s="12">
        <f t="shared" si="12"/>
        <v>1450</v>
      </c>
      <c r="EE24" s="12">
        <f t="shared" si="12"/>
        <v>1475</v>
      </c>
      <c r="EF24" s="12">
        <f t="shared" si="12"/>
        <v>1500</v>
      </c>
      <c r="EG24" s="12">
        <f t="shared" si="12"/>
        <v>1525</v>
      </c>
      <c r="EH24" s="12">
        <f t="shared" si="13"/>
        <v>1550</v>
      </c>
      <c r="EI24" s="12">
        <f t="shared" si="13"/>
        <v>1575</v>
      </c>
      <c r="EJ24" s="12">
        <f t="shared" si="13"/>
        <v>1600</v>
      </c>
      <c r="EK24" s="12">
        <f t="shared" si="13"/>
        <v>1625</v>
      </c>
      <c r="EL24" s="12">
        <f t="shared" si="13"/>
        <v>1650</v>
      </c>
      <c r="EM24" s="12">
        <f t="shared" si="13"/>
        <v>1675</v>
      </c>
      <c r="EN24" s="12">
        <f t="shared" si="13"/>
        <v>1700</v>
      </c>
    </row>
    <row r="25" spans="2:144" s="5" customFormat="1" ht="8.25" customHeight="1">
      <c r="B25" s="28"/>
      <c r="C25" s="273"/>
      <c r="D25" s="269">
        <f t="shared" si="8"/>
        <v>450</v>
      </c>
      <c r="E25" s="270"/>
      <c r="F25" s="19">
        <f t="shared" si="14"/>
        <v>145</v>
      </c>
      <c r="G25" s="11">
        <f t="shared" si="14"/>
        <v>185</v>
      </c>
      <c r="H25" s="11">
        <f t="shared" si="14"/>
        <v>220</v>
      </c>
      <c r="I25" s="11">
        <f t="shared" si="14"/>
        <v>250</v>
      </c>
      <c r="J25" s="11">
        <f t="shared" si="14"/>
        <v>275</v>
      </c>
      <c r="K25" s="11">
        <f t="shared" si="14"/>
        <v>300</v>
      </c>
      <c r="L25" s="11">
        <f t="shared" si="14"/>
        <v>325</v>
      </c>
      <c r="M25" s="11">
        <f t="shared" si="14"/>
        <v>345</v>
      </c>
      <c r="N25" s="11">
        <f t="shared" si="14"/>
        <v>365</v>
      </c>
      <c r="O25" s="11">
        <f t="shared" si="14"/>
        <v>385</v>
      </c>
      <c r="P25" s="11">
        <f t="shared" si="14"/>
        <v>400</v>
      </c>
      <c r="Q25" s="11">
        <f t="shared" si="14"/>
        <v>420</v>
      </c>
      <c r="R25" s="11">
        <f t="shared" si="14"/>
        <v>435</v>
      </c>
      <c r="S25" s="11">
        <f t="shared" si="14"/>
        <v>450</v>
      </c>
      <c r="T25" s="11">
        <f t="shared" si="14"/>
        <v>465</v>
      </c>
      <c r="U25" s="11">
        <f t="shared" si="14"/>
        <v>480</v>
      </c>
      <c r="V25" s="11">
        <f t="shared" si="15"/>
        <v>495</v>
      </c>
      <c r="W25" s="11">
        <f aca="true" t="shared" si="17" ref="W25:AK26">CQ62</f>
        <v>510</v>
      </c>
      <c r="X25" s="11">
        <f t="shared" si="17"/>
        <v>520</v>
      </c>
      <c r="Y25" s="11">
        <f t="shared" si="17"/>
        <v>535</v>
      </c>
      <c r="Z25" s="11">
        <f t="shared" si="17"/>
        <v>545</v>
      </c>
      <c r="AA25" s="11">
        <f t="shared" si="17"/>
        <v>560</v>
      </c>
      <c r="AB25" s="11">
        <f t="shared" si="17"/>
        <v>570</v>
      </c>
      <c r="AC25" s="11">
        <f t="shared" si="17"/>
        <v>580</v>
      </c>
      <c r="AD25" s="11">
        <f t="shared" si="17"/>
        <v>590</v>
      </c>
      <c r="AE25" s="11">
        <f t="shared" si="17"/>
        <v>600</v>
      </c>
      <c r="AF25" s="11">
        <f t="shared" si="17"/>
        <v>610</v>
      </c>
      <c r="AG25" s="11">
        <f t="shared" si="17"/>
        <v>625</v>
      </c>
      <c r="AH25" s="11">
        <f t="shared" si="17"/>
        <v>630</v>
      </c>
      <c r="AI25" s="11">
        <f t="shared" si="17"/>
        <v>640</v>
      </c>
      <c r="AJ25" s="11">
        <f t="shared" si="17"/>
        <v>650</v>
      </c>
      <c r="AK25" s="11">
        <f t="shared" si="17"/>
        <v>660</v>
      </c>
      <c r="AL25" s="11">
        <f t="shared" si="16"/>
        <v>670</v>
      </c>
      <c r="AM25" s="11">
        <f t="shared" si="16"/>
        <v>680</v>
      </c>
      <c r="AN25" s="11">
        <f t="shared" si="16"/>
        <v>690</v>
      </c>
      <c r="AO25" s="11">
        <f t="shared" si="16"/>
        <v>695</v>
      </c>
      <c r="AP25" s="11">
        <f t="shared" si="16"/>
        <v>705</v>
      </c>
      <c r="AQ25" s="11">
        <f t="shared" si="16"/>
        <v>715</v>
      </c>
      <c r="AR25" s="11">
        <f t="shared" si="16"/>
        <v>720</v>
      </c>
      <c r="AS25" s="11">
        <f t="shared" si="16"/>
        <v>730</v>
      </c>
      <c r="AT25" s="11">
        <f t="shared" si="16"/>
        <v>740</v>
      </c>
      <c r="AU25" s="11">
        <f t="shared" si="16"/>
        <v>745</v>
      </c>
      <c r="AV25" s="11">
        <f t="shared" si="16"/>
        <v>755</v>
      </c>
      <c r="AW25" s="11">
        <f t="shared" si="16"/>
        <v>760</v>
      </c>
      <c r="AX25" s="11">
        <f t="shared" si="16"/>
        <v>770</v>
      </c>
      <c r="AY25" s="11">
        <f t="shared" si="16"/>
        <v>775</v>
      </c>
      <c r="AZ25" s="11">
        <f t="shared" si="16"/>
        <v>785</v>
      </c>
      <c r="BA25" s="11">
        <f t="shared" si="16"/>
        <v>790</v>
      </c>
      <c r="BB25" s="11">
        <f aca="true" t="shared" si="18" ref="BB25:BQ30">DV62</f>
        <v>795</v>
      </c>
      <c r="BC25" s="11">
        <f t="shared" si="18"/>
        <v>805</v>
      </c>
      <c r="BD25" s="11">
        <f t="shared" si="18"/>
        <v>810</v>
      </c>
      <c r="BE25" s="11">
        <f t="shared" si="18"/>
        <v>820</v>
      </c>
      <c r="BF25" s="11">
        <f t="shared" si="18"/>
        <v>825</v>
      </c>
      <c r="BG25" s="11">
        <f t="shared" si="18"/>
        <v>830</v>
      </c>
      <c r="BH25" s="11">
        <f t="shared" si="18"/>
        <v>840</v>
      </c>
      <c r="BI25" s="11">
        <f t="shared" si="18"/>
        <v>845</v>
      </c>
      <c r="BJ25" s="11">
        <f t="shared" si="18"/>
        <v>850</v>
      </c>
      <c r="BK25" s="11">
        <f t="shared" si="18"/>
        <v>855</v>
      </c>
      <c r="BL25" s="11">
        <f t="shared" si="18"/>
        <v>865</v>
      </c>
      <c r="BM25" s="11">
        <f t="shared" si="18"/>
        <v>870</v>
      </c>
      <c r="BN25" s="11">
        <f t="shared" si="18"/>
        <v>875</v>
      </c>
      <c r="BO25" s="11">
        <f t="shared" si="18"/>
        <v>880</v>
      </c>
      <c r="BP25" s="11">
        <f t="shared" si="18"/>
        <v>885</v>
      </c>
      <c r="BQ25" s="11">
        <f t="shared" si="18"/>
        <v>895</v>
      </c>
      <c r="BR25" s="11">
        <f>EL62</f>
        <v>900</v>
      </c>
      <c r="BS25" s="11">
        <f t="shared" si="6"/>
        <v>905</v>
      </c>
      <c r="BT25" s="20">
        <f t="shared" si="6"/>
        <v>910</v>
      </c>
      <c r="BU25" s="13"/>
      <c r="BV25" s="29"/>
      <c r="BZ25" s="12">
        <f t="shared" si="9"/>
        <v>50</v>
      </c>
      <c r="CA25" s="12">
        <f t="shared" si="9"/>
        <v>75</v>
      </c>
      <c r="CB25" s="12">
        <f t="shared" si="9"/>
        <v>100</v>
      </c>
      <c r="CC25" s="12">
        <f t="shared" si="9"/>
        <v>125</v>
      </c>
      <c r="CD25" s="12">
        <f t="shared" si="9"/>
        <v>150</v>
      </c>
      <c r="CE25" s="12">
        <f t="shared" si="9"/>
        <v>175</v>
      </c>
      <c r="CF25" s="12">
        <f t="shared" si="9"/>
        <v>200</v>
      </c>
      <c r="CG25" s="12">
        <f t="shared" si="9"/>
        <v>225</v>
      </c>
      <c r="CH25" s="12">
        <f t="shared" si="9"/>
        <v>250</v>
      </c>
      <c r="CI25" s="12">
        <f t="shared" si="9"/>
        <v>275</v>
      </c>
      <c r="CJ25" s="12">
        <f t="shared" si="9"/>
        <v>300</v>
      </c>
      <c r="CK25" s="12">
        <f t="shared" si="9"/>
        <v>325</v>
      </c>
      <c r="CL25" s="12">
        <f t="shared" si="9"/>
        <v>350</v>
      </c>
      <c r="CM25" s="12">
        <f t="shared" si="9"/>
        <v>375</v>
      </c>
      <c r="CN25" s="12">
        <f t="shared" si="9"/>
        <v>400</v>
      </c>
      <c r="CO25" s="12">
        <f aca="true" t="shared" si="19" ref="CO25:DD40">CO24</f>
        <v>425</v>
      </c>
      <c r="CP25" s="12">
        <f t="shared" si="10"/>
        <v>450</v>
      </c>
      <c r="CQ25" s="12">
        <f t="shared" si="10"/>
        <v>475</v>
      </c>
      <c r="CR25" s="12">
        <f t="shared" si="10"/>
        <v>500</v>
      </c>
      <c r="CS25" s="12">
        <f t="shared" si="10"/>
        <v>525</v>
      </c>
      <c r="CT25" s="12">
        <f t="shared" si="10"/>
        <v>550</v>
      </c>
      <c r="CU25" s="12">
        <f t="shared" si="10"/>
        <v>575</v>
      </c>
      <c r="CV25" s="12">
        <f t="shared" si="10"/>
        <v>600</v>
      </c>
      <c r="CW25" s="12">
        <f t="shared" si="10"/>
        <v>625</v>
      </c>
      <c r="CX25" s="12">
        <f t="shared" si="10"/>
        <v>650</v>
      </c>
      <c r="CY25" s="12">
        <f t="shared" si="10"/>
        <v>675</v>
      </c>
      <c r="CZ25" s="12">
        <f t="shared" si="10"/>
        <v>700</v>
      </c>
      <c r="DA25" s="12">
        <f t="shared" si="10"/>
        <v>725</v>
      </c>
      <c r="DB25" s="12">
        <f t="shared" si="10"/>
        <v>750</v>
      </c>
      <c r="DC25" s="12">
        <f t="shared" si="10"/>
        <v>775</v>
      </c>
      <c r="DD25" s="12">
        <f t="shared" si="10"/>
        <v>800</v>
      </c>
      <c r="DE25" s="12">
        <f aca="true" t="shared" si="20" ref="DE25:DT40">DE24</f>
        <v>825</v>
      </c>
      <c r="DF25" s="12">
        <f t="shared" si="11"/>
        <v>850</v>
      </c>
      <c r="DG25" s="12">
        <f t="shared" si="11"/>
        <v>875</v>
      </c>
      <c r="DH25" s="12">
        <f t="shared" si="11"/>
        <v>900</v>
      </c>
      <c r="DI25" s="12">
        <f t="shared" si="11"/>
        <v>925</v>
      </c>
      <c r="DJ25" s="12">
        <f t="shared" si="11"/>
        <v>950</v>
      </c>
      <c r="DK25" s="12">
        <f t="shared" si="11"/>
        <v>975</v>
      </c>
      <c r="DL25" s="12">
        <f t="shared" si="11"/>
        <v>1000</v>
      </c>
      <c r="DM25" s="12">
        <f t="shared" si="11"/>
        <v>1025</v>
      </c>
      <c r="DN25" s="12">
        <f t="shared" si="11"/>
        <v>1050</v>
      </c>
      <c r="DO25" s="12">
        <f t="shared" si="11"/>
        <v>1075</v>
      </c>
      <c r="DP25" s="12">
        <f t="shared" si="11"/>
        <v>1100</v>
      </c>
      <c r="DQ25" s="12">
        <f t="shared" si="11"/>
        <v>1125</v>
      </c>
      <c r="DR25" s="12">
        <f t="shared" si="11"/>
        <v>1150</v>
      </c>
      <c r="DS25" s="12">
        <f t="shared" si="11"/>
        <v>1175</v>
      </c>
      <c r="DT25" s="12">
        <f t="shared" si="11"/>
        <v>1200</v>
      </c>
      <c r="DU25" s="12">
        <f aca="true" t="shared" si="21" ref="DU25:EJ40">DU24</f>
        <v>1225</v>
      </c>
      <c r="DV25" s="12">
        <f t="shared" si="12"/>
        <v>1250</v>
      </c>
      <c r="DW25" s="12">
        <f t="shared" si="12"/>
        <v>1275</v>
      </c>
      <c r="DX25" s="12">
        <f t="shared" si="12"/>
        <v>1300</v>
      </c>
      <c r="DY25" s="12">
        <f t="shared" si="12"/>
        <v>1325</v>
      </c>
      <c r="DZ25" s="12">
        <f t="shared" si="12"/>
        <v>1350</v>
      </c>
      <c r="EA25" s="12">
        <f t="shared" si="12"/>
        <v>1375</v>
      </c>
      <c r="EB25" s="12">
        <f t="shared" si="12"/>
        <v>1400</v>
      </c>
      <c r="EC25" s="12">
        <f t="shared" si="12"/>
        <v>1425</v>
      </c>
      <c r="ED25" s="12">
        <f t="shared" si="12"/>
        <v>1450</v>
      </c>
      <c r="EE25" s="12">
        <f t="shared" si="12"/>
        <v>1475</v>
      </c>
      <c r="EF25" s="12">
        <f t="shared" si="12"/>
        <v>1500</v>
      </c>
      <c r="EG25" s="12">
        <f t="shared" si="12"/>
        <v>1525</v>
      </c>
      <c r="EH25" s="12">
        <f t="shared" si="13"/>
        <v>1550</v>
      </c>
      <c r="EI25" s="12">
        <f t="shared" si="13"/>
        <v>1575</v>
      </c>
      <c r="EJ25" s="12">
        <f t="shared" si="13"/>
        <v>1600</v>
      </c>
      <c r="EK25" s="12">
        <f t="shared" si="13"/>
        <v>1625</v>
      </c>
      <c r="EL25" s="12">
        <f t="shared" si="13"/>
        <v>1650</v>
      </c>
      <c r="EM25" s="12">
        <f t="shared" si="13"/>
        <v>1675</v>
      </c>
      <c r="EN25" s="12">
        <f t="shared" si="13"/>
        <v>1700</v>
      </c>
    </row>
    <row r="26" spans="2:144" s="5" customFormat="1" ht="8.25" customHeight="1">
      <c r="B26" s="28"/>
      <c r="C26" s="273"/>
      <c r="D26" s="267">
        <f t="shared" si="8"/>
        <v>475</v>
      </c>
      <c r="E26" s="268"/>
      <c r="F26" s="17">
        <f t="shared" si="14"/>
        <v>150</v>
      </c>
      <c r="G26" s="10">
        <f t="shared" si="14"/>
        <v>190</v>
      </c>
      <c r="H26" s="3">
        <f t="shared" si="14"/>
        <v>225</v>
      </c>
      <c r="I26" s="10">
        <f t="shared" si="14"/>
        <v>255</v>
      </c>
      <c r="J26" s="3">
        <f t="shared" si="14"/>
        <v>285</v>
      </c>
      <c r="K26" s="10">
        <f t="shared" si="14"/>
        <v>310</v>
      </c>
      <c r="L26" s="3">
        <f t="shared" si="14"/>
        <v>330</v>
      </c>
      <c r="M26" s="10">
        <f t="shared" si="14"/>
        <v>355</v>
      </c>
      <c r="N26" s="3">
        <f t="shared" si="14"/>
        <v>375</v>
      </c>
      <c r="O26" s="10">
        <f t="shared" si="14"/>
        <v>395</v>
      </c>
      <c r="P26" s="3">
        <f t="shared" si="14"/>
        <v>410</v>
      </c>
      <c r="Q26" s="10">
        <f t="shared" si="14"/>
        <v>430</v>
      </c>
      <c r="R26" s="3">
        <f t="shared" si="14"/>
        <v>445</v>
      </c>
      <c r="S26" s="10">
        <f t="shared" si="14"/>
        <v>465</v>
      </c>
      <c r="T26" s="3">
        <f t="shared" si="14"/>
        <v>480</v>
      </c>
      <c r="U26" s="10">
        <f t="shared" si="14"/>
        <v>495</v>
      </c>
      <c r="V26" s="3">
        <f t="shared" si="15"/>
        <v>510</v>
      </c>
      <c r="W26" s="10">
        <f t="shared" si="17"/>
        <v>520</v>
      </c>
      <c r="X26" s="3">
        <f t="shared" si="17"/>
        <v>535</v>
      </c>
      <c r="Y26" s="10">
        <f t="shared" si="17"/>
        <v>550</v>
      </c>
      <c r="Z26" s="3">
        <f t="shared" si="17"/>
        <v>560</v>
      </c>
      <c r="AA26" s="10">
        <f t="shared" si="17"/>
        <v>575</v>
      </c>
      <c r="AB26" s="3">
        <f t="shared" si="17"/>
        <v>585</v>
      </c>
      <c r="AC26" s="10">
        <f t="shared" si="17"/>
        <v>595</v>
      </c>
      <c r="AD26" s="3">
        <f t="shared" si="17"/>
        <v>610</v>
      </c>
      <c r="AE26" s="10">
        <f t="shared" si="17"/>
        <v>620</v>
      </c>
      <c r="AF26" s="3">
        <f t="shared" si="17"/>
        <v>630</v>
      </c>
      <c r="AG26" s="10">
        <f t="shared" si="17"/>
        <v>640</v>
      </c>
      <c r="AH26" s="3">
        <f t="shared" si="17"/>
        <v>650</v>
      </c>
      <c r="AI26" s="10">
        <f t="shared" si="17"/>
        <v>660</v>
      </c>
      <c r="AJ26" s="3">
        <f t="shared" si="17"/>
        <v>670</v>
      </c>
      <c r="AK26" s="10">
        <f t="shared" si="17"/>
        <v>680</v>
      </c>
      <c r="AL26" s="3">
        <f t="shared" si="16"/>
        <v>690</v>
      </c>
      <c r="AM26" s="10">
        <f t="shared" si="16"/>
        <v>700</v>
      </c>
      <c r="AN26" s="3">
        <f t="shared" si="16"/>
        <v>710</v>
      </c>
      <c r="AO26" s="10">
        <f t="shared" si="16"/>
        <v>715</v>
      </c>
      <c r="AP26" s="3">
        <f t="shared" si="16"/>
        <v>725</v>
      </c>
      <c r="AQ26" s="10">
        <f t="shared" si="16"/>
        <v>735</v>
      </c>
      <c r="AR26" s="3">
        <f t="shared" si="16"/>
        <v>745</v>
      </c>
      <c r="AS26" s="10">
        <f t="shared" si="16"/>
        <v>750</v>
      </c>
      <c r="AT26" s="3">
        <f t="shared" si="16"/>
        <v>760</v>
      </c>
      <c r="AU26" s="10">
        <f t="shared" si="16"/>
        <v>770</v>
      </c>
      <c r="AV26" s="3">
        <f t="shared" si="16"/>
        <v>775</v>
      </c>
      <c r="AW26" s="10">
        <f t="shared" si="16"/>
        <v>785</v>
      </c>
      <c r="AX26" s="3">
        <f t="shared" si="16"/>
        <v>790</v>
      </c>
      <c r="AY26" s="10">
        <f t="shared" si="16"/>
        <v>800</v>
      </c>
      <c r="AZ26" s="3">
        <f t="shared" si="16"/>
        <v>805</v>
      </c>
      <c r="BA26" s="10">
        <f t="shared" si="16"/>
        <v>815</v>
      </c>
      <c r="BB26" s="3">
        <f t="shared" si="18"/>
        <v>820</v>
      </c>
      <c r="BC26" s="10">
        <f t="shared" si="18"/>
        <v>830</v>
      </c>
      <c r="BD26" s="3">
        <f t="shared" si="18"/>
        <v>835</v>
      </c>
      <c r="BE26" s="10">
        <f t="shared" si="18"/>
        <v>845</v>
      </c>
      <c r="BF26" s="3">
        <f t="shared" si="18"/>
        <v>850</v>
      </c>
      <c r="BG26" s="10">
        <f t="shared" si="18"/>
        <v>855</v>
      </c>
      <c r="BH26" s="3">
        <f t="shared" si="18"/>
        <v>865</v>
      </c>
      <c r="BI26" s="10">
        <f t="shared" si="18"/>
        <v>870</v>
      </c>
      <c r="BJ26" s="3">
        <f t="shared" si="18"/>
        <v>875</v>
      </c>
      <c r="BK26" s="10">
        <f t="shared" si="18"/>
        <v>885</v>
      </c>
      <c r="BL26" s="3">
        <f t="shared" si="18"/>
        <v>890</v>
      </c>
      <c r="BM26" s="10">
        <f t="shared" si="18"/>
        <v>895</v>
      </c>
      <c r="BN26" s="3">
        <f t="shared" si="18"/>
        <v>900</v>
      </c>
      <c r="BO26" s="10">
        <f t="shared" si="18"/>
        <v>910</v>
      </c>
      <c r="BP26" s="3">
        <f t="shared" si="18"/>
        <v>915</v>
      </c>
      <c r="BQ26" s="10">
        <f t="shared" si="18"/>
        <v>920</v>
      </c>
      <c r="BR26" s="3">
        <f aca="true" t="shared" si="22" ref="BR26:BT40">EL63</f>
        <v>925</v>
      </c>
      <c r="BS26" s="10">
        <f t="shared" si="22"/>
        <v>935</v>
      </c>
      <c r="BT26" s="18">
        <f t="shared" si="22"/>
        <v>940</v>
      </c>
      <c r="BU26" s="13"/>
      <c r="BV26" s="29"/>
      <c r="BZ26" s="12">
        <f aca="true" t="shared" si="23" ref="BZ26:CO41">BZ25</f>
        <v>50</v>
      </c>
      <c r="CA26" s="12">
        <f t="shared" si="23"/>
        <v>75</v>
      </c>
      <c r="CB26" s="12">
        <f t="shared" si="23"/>
        <v>100</v>
      </c>
      <c r="CC26" s="12">
        <f t="shared" si="23"/>
        <v>125</v>
      </c>
      <c r="CD26" s="12">
        <f t="shared" si="23"/>
        <v>150</v>
      </c>
      <c r="CE26" s="12">
        <f t="shared" si="23"/>
        <v>175</v>
      </c>
      <c r="CF26" s="12">
        <f t="shared" si="23"/>
        <v>200</v>
      </c>
      <c r="CG26" s="12">
        <f t="shared" si="23"/>
        <v>225</v>
      </c>
      <c r="CH26" s="12">
        <f t="shared" si="23"/>
        <v>250</v>
      </c>
      <c r="CI26" s="12">
        <f t="shared" si="23"/>
        <v>275</v>
      </c>
      <c r="CJ26" s="12">
        <f t="shared" si="23"/>
        <v>300</v>
      </c>
      <c r="CK26" s="12">
        <f t="shared" si="23"/>
        <v>325</v>
      </c>
      <c r="CL26" s="12">
        <f t="shared" si="23"/>
        <v>350</v>
      </c>
      <c r="CM26" s="12">
        <f t="shared" si="23"/>
        <v>375</v>
      </c>
      <c r="CN26" s="12">
        <f t="shared" si="23"/>
        <v>400</v>
      </c>
      <c r="CO26" s="12">
        <f t="shared" si="19"/>
        <v>425</v>
      </c>
      <c r="CP26" s="12">
        <f t="shared" si="19"/>
        <v>450</v>
      </c>
      <c r="CQ26" s="12">
        <f t="shared" si="19"/>
        <v>475</v>
      </c>
      <c r="CR26" s="12">
        <f t="shared" si="19"/>
        <v>500</v>
      </c>
      <c r="CS26" s="12">
        <f t="shared" si="19"/>
        <v>525</v>
      </c>
      <c r="CT26" s="12">
        <f t="shared" si="19"/>
        <v>550</v>
      </c>
      <c r="CU26" s="12">
        <f t="shared" si="19"/>
        <v>575</v>
      </c>
      <c r="CV26" s="12">
        <f t="shared" si="19"/>
        <v>600</v>
      </c>
      <c r="CW26" s="12">
        <f t="shared" si="19"/>
        <v>625</v>
      </c>
      <c r="CX26" s="12">
        <f t="shared" si="19"/>
        <v>650</v>
      </c>
      <c r="CY26" s="12">
        <f t="shared" si="19"/>
        <v>675</v>
      </c>
      <c r="CZ26" s="12">
        <f t="shared" si="19"/>
        <v>700</v>
      </c>
      <c r="DA26" s="12">
        <f t="shared" si="19"/>
        <v>725</v>
      </c>
      <c r="DB26" s="12">
        <f t="shared" si="19"/>
        <v>750</v>
      </c>
      <c r="DC26" s="12">
        <f t="shared" si="19"/>
        <v>775</v>
      </c>
      <c r="DD26" s="12">
        <f t="shared" si="19"/>
        <v>800</v>
      </c>
      <c r="DE26" s="12">
        <f t="shared" si="20"/>
        <v>825</v>
      </c>
      <c r="DF26" s="12">
        <f t="shared" si="20"/>
        <v>850</v>
      </c>
      <c r="DG26" s="12">
        <f t="shared" si="20"/>
        <v>875</v>
      </c>
      <c r="DH26" s="12">
        <f t="shared" si="20"/>
        <v>900</v>
      </c>
      <c r="DI26" s="12">
        <f t="shared" si="20"/>
        <v>925</v>
      </c>
      <c r="DJ26" s="12">
        <f t="shared" si="20"/>
        <v>950</v>
      </c>
      <c r="DK26" s="12">
        <f t="shared" si="20"/>
        <v>975</v>
      </c>
      <c r="DL26" s="12">
        <f t="shared" si="20"/>
        <v>1000</v>
      </c>
      <c r="DM26" s="12">
        <f t="shared" si="20"/>
        <v>1025</v>
      </c>
      <c r="DN26" s="12">
        <f t="shared" si="20"/>
        <v>1050</v>
      </c>
      <c r="DO26" s="12">
        <f t="shared" si="20"/>
        <v>1075</v>
      </c>
      <c r="DP26" s="12">
        <f t="shared" si="20"/>
        <v>1100</v>
      </c>
      <c r="DQ26" s="12">
        <f t="shared" si="20"/>
        <v>1125</v>
      </c>
      <c r="DR26" s="12">
        <f t="shared" si="20"/>
        <v>1150</v>
      </c>
      <c r="DS26" s="12">
        <f t="shared" si="20"/>
        <v>1175</v>
      </c>
      <c r="DT26" s="12">
        <f t="shared" si="20"/>
        <v>1200</v>
      </c>
      <c r="DU26" s="12">
        <f t="shared" si="21"/>
        <v>1225</v>
      </c>
      <c r="DV26" s="12">
        <f t="shared" si="21"/>
        <v>1250</v>
      </c>
      <c r="DW26" s="12">
        <f t="shared" si="21"/>
        <v>1275</v>
      </c>
      <c r="DX26" s="12">
        <f t="shared" si="21"/>
        <v>1300</v>
      </c>
      <c r="DY26" s="12">
        <f t="shared" si="21"/>
        <v>1325</v>
      </c>
      <c r="DZ26" s="12">
        <f t="shared" si="21"/>
        <v>1350</v>
      </c>
      <c r="EA26" s="12">
        <f t="shared" si="21"/>
        <v>1375</v>
      </c>
      <c r="EB26" s="12">
        <f t="shared" si="21"/>
        <v>1400</v>
      </c>
      <c r="EC26" s="12">
        <f t="shared" si="21"/>
        <v>1425</v>
      </c>
      <c r="ED26" s="12">
        <f t="shared" si="21"/>
        <v>1450</v>
      </c>
      <c r="EE26" s="12">
        <f t="shared" si="21"/>
        <v>1475</v>
      </c>
      <c r="EF26" s="12">
        <f t="shared" si="21"/>
        <v>1500</v>
      </c>
      <c r="EG26" s="12">
        <f t="shared" si="21"/>
        <v>1525</v>
      </c>
      <c r="EH26" s="12">
        <f t="shared" si="21"/>
        <v>1550</v>
      </c>
      <c r="EI26" s="12">
        <f t="shared" si="21"/>
        <v>1575</v>
      </c>
      <c r="EJ26" s="12">
        <f t="shared" si="21"/>
        <v>1600</v>
      </c>
      <c r="EK26" s="12">
        <f aca="true" t="shared" si="24" ref="EK26:EN41">EK25</f>
        <v>1625</v>
      </c>
      <c r="EL26" s="12">
        <f t="shared" si="24"/>
        <v>1650</v>
      </c>
      <c r="EM26" s="12">
        <f t="shared" si="24"/>
        <v>1675</v>
      </c>
      <c r="EN26" s="12">
        <f t="shared" si="24"/>
        <v>1700</v>
      </c>
    </row>
    <row r="27" spans="1:144" ht="8.25" customHeight="1">
      <c r="A27" s="5"/>
      <c r="B27" s="28"/>
      <c r="C27" s="273"/>
      <c r="D27" s="269">
        <f t="shared" si="8"/>
        <v>500</v>
      </c>
      <c r="E27" s="270"/>
      <c r="F27" s="19">
        <f t="shared" si="14"/>
        <v>155</v>
      </c>
      <c r="G27" s="11">
        <f t="shared" si="14"/>
        <v>195</v>
      </c>
      <c r="H27" s="11">
        <f t="shared" si="14"/>
        <v>230</v>
      </c>
      <c r="I27" s="11">
        <f t="shared" si="14"/>
        <v>260</v>
      </c>
      <c r="J27" s="11">
        <f t="shared" si="14"/>
        <v>290</v>
      </c>
      <c r="K27" s="11">
        <f t="shared" si="14"/>
        <v>315</v>
      </c>
      <c r="L27" s="11">
        <f t="shared" si="14"/>
        <v>340</v>
      </c>
      <c r="M27" s="11">
        <f t="shared" si="14"/>
        <v>360</v>
      </c>
      <c r="N27" s="11">
        <f t="shared" si="14"/>
        <v>385</v>
      </c>
      <c r="O27" s="11">
        <f t="shared" si="14"/>
        <v>405</v>
      </c>
      <c r="P27" s="11">
        <f t="shared" si="14"/>
        <v>420</v>
      </c>
      <c r="Q27" s="11">
        <f t="shared" si="14"/>
        <v>440</v>
      </c>
      <c r="R27" s="11">
        <f t="shared" si="14"/>
        <v>460</v>
      </c>
      <c r="S27" s="11">
        <f t="shared" si="14"/>
        <v>475</v>
      </c>
      <c r="T27" s="11">
        <f t="shared" si="14"/>
        <v>490</v>
      </c>
      <c r="U27" s="11">
        <f aca="true" t="shared" si="25" ref="U27:AJ30">CO64</f>
        <v>505</v>
      </c>
      <c r="V27" s="11">
        <f t="shared" si="25"/>
        <v>520</v>
      </c>
      <c r="W27" s="11">
        <f t="shared" si="25"/>
        <v>535</v>
      </c>
      <c r="X27" s="11">
        <f t="shared" si="25"/>
        <v>550</v>
      </c>
      <c r="Y27" s="11">
        <f t="shared" si="25"/>
        <v>565</v>
      </c>
      <c r="Z27" s="11">
        <f t="shared" si="25"/>
        <v>575</v>
      </c>
      <c r="AA27" s="11">
        <f t="shared" si="25"/>
        <v>590</v>
      </c>
      <c r="AB27" s="11">
        <f t="shared" si="25"/>
        <v>600</v>
      </c>
      <c r="AC27" s="11">
        <f t="shared" si="25"/>
        <v>615</v>
      </c>
      <c r="AD27" s="11">
        <f t="shared" si="25"/>
        <v>625</v>
      </c>
      <c r="AE27" s="11">
        <f t="shared" si="25"/>
        <v>635</v>
      </c>
      <c r="AF27" s="11">
        <f t="shared" si="25"/>
        <v>645</v>
      </c>
      <c r="AG27" s="11">
        <f t="shared" si="25"/>
        <v>660</v>
      </c>
      <c r="AH27" s="11">
        <f t="shared" si="25"/>
        <v>670</v>
      </c>
      <c r="AI27" s="11">
        <f t="shared" si="25"/>
        <v>680</v>
      </c>
      <c r="AJ27" s="11">
        <f t="shared" si="25"/>
        <v>690</v>
      </c>
      <c r="AK27" s="11">
        <f>DE64</f>
        <v>700</v>
      </c>
      <c r="AL27" s="11">
        <f t="shared" si="16"/>
        <v>710</v>
      </c>
      <c r="AM27" s="11">
        <f t="shared" si="16"/>
        <v>720</v>
      </c>
      <c r="AN27" s="11">
        <f t="shared" si="16"/>
        <v>730</v>
      </c>
      <c r="AO27" s="11">
        <f t="shared" si="16"/>
        <v>735</v>
      </c>
      <c r="AP27" s="11">
        <f t="shared" si="16"/>
        <v>745</v>
      </c>
      <c r="AQ27" s="11">
        <f t="shared" si="16"/>
        <v>755</v>
      </c>
      <c r="AR27" s="11">
        <f t="shared" si="16"/>
        <v>765</v>
      </c>
      <c r="AS27" s="11">
        <f t="shared" si="16"/>
        <v>775</v>
      </c>
      <c r="AT27" s="11">
        <f t="shared" si="16"/>
        <v>780</v>
      </c>
      <c r="AU27" s="11">
        <f t="shared" si="16"/>
        <v>790</v>
      </c>
      <c r="AV27" s="11">
        <f t="shared" si="16"/>
        <v>800</v>
      </c>
      <c r="AW27" s="11">
        <f t="shared" si="16"/>
        <v>805</v>
      </c>
      <c r="AX27" s="11">
        <f t="shared" si="16"/>
        <v>815</v>
      </c>
      <c r="AY27" s="11">
        <f t="shared" si="16"/>
        <v>820</v>
      </c>
      <c r="AZ27" s="11">
        <f t="shared" si="16"/>
        <v>830</v>
      </c>
      <c r="BA27" s="11">
        <f t="shared" si="16"/>
        <v>840</v>
      </c>
      <c r="BB27" s="11">
        <f t="shared" si="18"/>
        <v>845</v>
      </c>
      <c r="BC27" s="11">
        <f t="shared" si="18"/>
        <v>855</v>
      </c>
      <c r="BD27" s="11">
        <f t="shared" si="18"/>
        <v>860</v>
      </c>
      <c r="BE27" s="11">
        <f t="shared" si="18"/>
        <v>865</v>
      </c>
      <c r="BF27" s="11">
        <f t="shared" si="18"/>
        <v>875</v>
      </c>
      <c r="BG27" s="11">
        <f t="shared" si="18"/>
        <v>880</v>
      </c>
      <c r="BH27" s="11">
        <f t="shared" si="18"/>
        <v>890</v>
      </c>
      <c r="BI27" s="11">
        <f t="shared" si="18"/>
        <v>895</v>
      </c>
      <c r="BJ27" s="11">
        <f t="shared" si="18"/>
        <v>900</v>
      </c>
      <c r="BK27" s="11">
        <f t="shared" si="18"/>
        <v>910</v>
      </c>
      <c r="BL27" s="11">
        <f t="shared" si="18"/>
        <v>915</v>
      </c>
      <c r="BM27" s="11">
        <f t="shared" si="18"/>
        <v>920</v>
      </c>
      <c r="BN27" s="11">
        <f t="shared" si="18"/>
        <v>930</v>
      </c>
      <c r="BO27" s="11">
        <f t="shared" si="18"/>
        <v>935</v>
      </c>
      <c r="BP27" s="11">
        <f t="shared" si="18"/>
        <v>940</v>
      </c>
      <c r="BQ27" s="11">
        <f t="shared" si="18"/>
        <v>950</v>
      </c>
      <c r="BR27" s="11">
        <f t="shared" si="22"/>
        <v>955</v>
      </c>
      <c r="BS27" s="11">
        <f t="shared" si="22"/>
        <v>960</v>
      </c>
      <c r="BT27" s="20">
        <f t="shared" si="22"/>
        <v>965</v>
      </c>
      <c r="BU27" s="13"/>
      <c r="BV27" s="29"/>
      <c r="BW27" s="5"/>
      <c r="BX27" s="5"/>
      <c r="BY27" s="5"/>
      <c r="BZ27" s="2">
        <f t="shared" si="23"/>
        <v>50</v>
      </c>
      <c r="CA27" s="2">
        <f t="shared" si="23"/>
        <v>75</v>
      </c>
      <c r="CB27" s="2">
        <f t="shared" si="23"/>
        <v>100</v>
      </c>
      <c r="CC27" s="2">
        <f t="shared" si="23"/>
        <v>125</v>
      </c>
      <c r="CD27" s="2">
        <f t="shared" si="23"/>
        <v>150</v>
      </c>
      <c r="CE27" s="2">
        <f t="shared" si="23"/>
        <v>175</v>
      </c>
      <c r="CF27" s="2">
        <f t="shared" si="23"/>
        <v>200</v>
      </c>
      <c r="CG27" s="2">
        <f t="shared" si="23"/>
        <v>225</v>
      </c>
      <c r="CH27" s="2">
        <f t="shared" si="23"/>
        <v>250</v>
      </c>
      <c r="CI27" s="2">
        <f t="shared" si="23"/>
        <v>275</v>
      </c>
      <c r="CJ27" s="2">
        <f t="shared" si="23"/>
        <v>300</v>
      </c>
      <c r="CK27" s="2">
        <f t="shared" si="23"/>
        <v>325</v>
      </c>
      <c r="CL27" s="2">
        <f t="shared" si="23"/>
        <v>350</v>
      </c>
      <c r="CM27" s="2">
        <f t="shared" si="23"/>
        <v>375</v>
      </c>
      <c r="CN27" s="2">
        <f t="shared" si="23"/>
        <v>400</v>
      </c>
      <c r="CO27" s="2">
        <f t="shared" si="23"/>
        <v>425</v>
      </c>
      <c r="CP27" s="2">
        <f t="shared" si="19"/>
        <v>450</v>
      </c>
      <c r="CQ27" s="2">
        <f t="shared" si="19"/>
        <v>475</v>
      </c>
      <c r="CR27" s="2">
        <f t="shared" si="19"/>
        <v>500</v>
      </c>
      <c r="CS27" s="2">
        <f t="shared" si="19"/>
        <v>525</v>
      </c>
      <c r="CT27" s="2">
        <f t="shared" si="19"/>
        <v>550</v>
      </c>
      <c r="CU27" s="2">
        <f t="shared" si="19"/>
        <v>575</v>
      </c>
      <c r="CV27" s="2">
        <f t="shared" si="19"/>
        <v>600</v>
      </c>
      <c r="CW27" s="2">
        <f t="shared" si="19"/>
        <v>625</v>
      </c>
      <c r="CX27" s="2">
        <f t="shared" si="19"/>
        <v>650</v>
      </c>
      <c r="CY27" s="2">
        <f t="shared" si="19"/>
        <v>675</v>
      </c>
      <c r="CZ27" s="2">
        <f t="shared" si="19"/>
        <v>700</v>
      </c>
      <c r="DA27" s="2">
        <f t="shared" si="19"/>
        <v>725</v>
      </c>
      <c r="DB27" s="2">
        <f t="shared" si="19"/>
        <v>750</v>
      </c>
      <c r="DC27" s="2">
        <f t="shared" si="19"/>
        <v>775</v>
      </c>
      <c r="DD27" s="2">
        <f t="shared" si="19"/>
        <v>800</v>
      </c>
      <c r="DE27" s="2">
        <f t="shared" si="20"/>
        <v>825</v>
      </c>
      <c r="DF27" s="2">
        <f t="shared" si="20"/>
        <v>850</v>
      </c>
      <c r="DG27" s="2">
        <f t="shared" si="20"/>
        <v>875</v>
      </c>
      <c r="DH27" s="2">
        <f t="shared" si="20"/>
        <v>900</v>
      </c>
      <c r="DI27" s="2">
        <f t="shared" si="20"/>
        <v>925</v>
      </c>
      <c r="DJ27" s="2">
        <f t="shared" si="20"/>
        <v>950</v>
      </c>
      <c r="DK27" s="2">
        <f t="shared" si="20"/>
        <v>975</v>
      </c>
      <c r="DL27" s="2">
        <f t="shared" si="20"/>
        <v>1000</v>
      </c>
      <c r="DM27" s="2">
        <f t="shared" si="20"/>
        <v>1025</v>
      </c>
      <c r="DN27" s="2">
        <f t="shared" si="20"/>
        <v>1050</v>
      </c>
      <c r="DO27" s="2">
        <f t="shared" si="20"/>
        <v>1075</v>
      </c>
      <c r="DP27" s="2">
        <f t="shared" si="20"/>
        <v>1100</v>
      </c>
      <c r="DQ27" s="2">
        <f t="shared" si="20"/>
        <v>1125</v>
      </c>
      <c r="DR27" s="2">
        <f t="shared" si="20"/>
        <v>1150</v>
      </c>
      <c r="DS27" s="2">
        <f t="shared" si="20"/>
        <v>1175</v>
      </c>
      <c r="DT27" s="2">
        <f t="shared" si="20"/>
        <v>1200</v>
      </c>
      <c r="DU27" s="2">
        <f t="shared" si="21"/>
        <v>1225</v>
      </c>
      <c r="DV27" s="2">
        <f t="shared" si="21"/>
        <v>1250</v>
      </c>
      <c r="DW27" s="2">
        <f t="shared" si="21"/>
        <v>1275</v>
      </c>
      <c r="DX27" s="2">
        <f t="shared" si="21"/>
        <v>1300</v>
      </c>
      <c r="DY27" s="2">
        <f t="shared" si="21"/>
        <v>1325</v>
      </c>
      <c r="DZ27" s="2">
        <f t="shared" si="21"/>
        <v>1350</v>
      </c>
      <c r="EA27" s="2">
        <f t="shared" si="21"/>
        <v>1375</v>
      </c>
      <c r="EB27" s="2">
        <f t="shared" si="21"/>
        <v>1400</v>
      </c>
      <c r="EC27" s="2">
        <f t="shared" si="21"/>
        <v>1425</v>
      </c>
      <c r="ED27" s="2">
        <f t="shared" si="21"/>
        <v>1450</v>
      </c>
      <c r="EE27" s="2">
        <f t="shared" si="21"/>
        <v>1475</v>
      </c>
      <c r="EF27" s="2">
        <f t="shared" si="21"/>
        <v>1500</v>
      </c>
      <c r="EG27" s="2">
        <f t="shared" si="21"/>
        <v>1525</v>
      </c>
      <c r="EH27" s="2">
        <f t="shared" si="21"/>
        <v>1550</v>
      </c>
      <c r="EI27" s="2">
        <f t="shared" si="21"/>
        <v>1575</v>
      </c>
      <c r="EJ27" s="2">
        <f t="shared" si="21"/>
        <v>1600</v>
      </c>
      <c r="EK27" s="2">
        <f t="shared" si="24"/>
        <v>1625</v>
      </c>
      <c r="EL27" s="2">
        <f t="shared" si="24"/>
        <v>1650</v>
      </c>
      <c r="EM27" s="2">
        <f t="shared" si="24"/>
        <v>1675</v>
      </c>
      <c r="EN27" s="2">
        <f t="shared" si="24"/>
        <v>1700</v>
      </c>
    </row>
    <row r="28" spans="1:144" ht="8.25" customHeight="1">
      <c r="A28" s="5"/>
      <c r="B28" s="28"/>
      <c r="C28" s="273"/>
      <c r="D28" s="267">
        <f t="shared" si="8"/>
        <v>525</v>
      </c>
      <c r="E28" s="268"/>
      <c r="F28" s="17">
        <f aca="true" t="shared" si="26" ref="F28:U43">BZ65</f>
        <v>155</v>
      </c>
      <c r="G28" s="10">
        <f t="shared" si="26"/>
        <v>200</v>
      </c>
      <c r="H28" s="3">
        <f t="shared" si="26"/>
        <v>235</v>
      </c>
      <c r="I28" s="10">
        <f t="shared" si="26"/>
        <v>265</v>
      </c>
      <c r="J28" s="3">
        <f t="shared" si="26"/>
        <v>295</v>
      </c>
      <c r="K28" s="10">
        <f t="shared" si="26"/>
        <v>320</v>
      </c>
      <c r="L28" s="3">
        <f t="shared" si="26"/>
        <v>345</v>
      </c>
      <c r="M28" s="10">
        <f t="shared" si="26"/>
        <v>370</v>
      </c>
      <c r="N28" s="3">
        <f t="shared" si="26"/>
        <v>390</v>
      </c>
      <c r="O28" s="10">
        <f t="shared" si="26"/>
        <v>415</v>
      </c>
      <c r="P28" s="3">
        <f t="shared" si="26"/>
        <v>430</v>
      </c>
      <c r="Q28" s="10">
        <f t="shared" si="26"/>
        <v>450</v>
      </c>
      <c r="R28" s="3">
        <f t="shared" si="26"/>
        <v>470</v>
      </c>
      <c r="S28" s="10">
        <f t="shared" si="26"/>
        <v>485</v>
      </c>
      <c r="T28" s="3">
        <f t="shared" si="26"/>
        <v>500</v>
      </c>
      <c r="U28" s="10">
        <f t="shared" si="26"/>
        <v>520</v>
      </c>
      <c r="V28" s="3">
        <f t="shared" si="25"/>
        <v>535</v>
      </c>
      <c r="W28" s="10">
        <f t="shared" si="25"/>
        <v>550</v>
      </c>
      <c r="X28" s="3">
        <f t="shared" si="25"/>
        <v>565</v>
      </c>
      <c r="Y28" s="10">
        <f t="shared" si="25"/>
        <v>575</v>
      </c>
      <c r="Z28" s="3">
        <f t="shared" si="25"/>
        <v>590</v>
      </c>
      <c r="AA28" s="10">
        <f t="shared" si="25"/>
        <v>605</v>
      </c>
      <c r="AB28" s="3">
        <f t="shared" si="25"/>
        <v>615</v>
      </c>
      <c r="AC28" s="10">
        <f t="shared" si="25"/>
        <v>630</v>
      </c>
      <c r="AD28" s="3">
        <f t="shared" si="25"/>
        <v>640</v>
      </c>
      <c r="AE28" s="10">
        <f t="shared" si="25"/>
        <v>650</v>
      </c>
      <c r="AF28" s="3">
        <f t="shared" si="25"/>
        <v>665</v>
      </c>
      <c r="AG28" s="10">
        <f t="shared" si="25"/>
        <v>675</v>
      </c>
      <c r="AH28" s="3">
        <f t="shared" si="25"/>
        <v>685</v>
      </c>
      <c r="AI28" s="10">
        <f t="shared" si="25"/>
        <v>695</v>
      </c>
      <c r="AJ28" s="3">
        <f t="shared" si="25"/>
        <v>705</v>
      </c>
      <c r="AK28" s="10">
        <f>DE65</f>
        <v>715</v>
      </c>
      <c r="AL28" s="3">
        <f t="shared" si="16"/>
        <v>730</v>
      </c>
      <c r="AM28" s="10">
        <f t="shared" si="16"/>
        <v>735</v>
      </c>
      <c r="AN28" s="3">
        <f t="shared" si="16"/>
        <v>745</v>
      </c>
      <c r="AO28" s="10">
        <f t="shared" si="16"/>
        <v>755</v>
      </c>
      <c r="AP28" s="3">
        <f t="shared" si="16"/>
        <v>765</v>
      </c>
      <c r="AQ28" s="10">
        <f t="shared" si="16"/>
        <v>775</v>
      </c>
      <c r="AR28" s="3">
        <f t="shared" si="16"/>
        <v>785</v>
      </c>
      <c r="AS28" s="10">
        <f t="shared" si="16"/>
        <v>795</v>
      </c>
      <c r="AT28" s="3">
        <f t="shared" si="16"/>
        <v>800</v>
      </c>
      <c r="AU28" s="10">
        <f t="shared" si="16"/>
        <v>810</v>
      </c>
      <c r="AV28" s="3">
        <f t="shared" si="16"/>
        <v>820</v>
      </c>
      <c r="AW28" s="10">
        <f t="shared" si="16"/>
        <v>830</v>
      </c>
      <c r="AX28" s="3">
        <f t="shared" si="16"/>
        <v>835</v>
      </c>
      <c r="AY28" s="10">
        <f t="shared" si="16"/>
        <v>845</v>
      </c>
      <c r="AZ28" s="3">
        <f t="shared" si="16"/>
        <v>850</v>
      </c>
      <c r="BA28" s="10">
        <f t="shared" si="16"/>
        <v>860</v>
      </c>
      <c r="BB28" s="3">
        <f t="shared" si="18"/>
        <v>870</v>
      </c>
      <c r="BC28" s="10">
        <f t="shared" si="18"/>
        <v>875</v>
      </c>
      <c r="BD28" s="3">
        <f t="shared" si="18"/>
        <v>885</v>
      </c>
      <c r="BE28" s="10">
        <f t="shared" si="18"/>
        <v>890</v>
      </c>
      <c r="BF28" s="3">
        <f t="shared" si="18"/>
        <v>900</v>
      </c>
      <c r="BG28" s="10">
        <f t="shared" si="18"/>
        <v>905</v>
      </c>
      <c r="BH28" s="3">
        <f t="shared" si="18"/>
        <v>915</v>
      </c>
      <c r="BI28" s="10">
        <f t="shared" si="18"/>
        <v>920</v>
      </c>
      <c r="BJ28" s="3">
        <f t="shared" si="18"/>
        <v>925</v>
      </c>
      <c r="BK28" s="10">
        <f t="shared" si="18"/>
        <v>935</v>
      </c>
      <c r="BL28" s="3">
        <f t="shared" si="18"/>
        <v>940</v>
      </c>
      <c r="BM28" s="10">
        <f t="shared" si="18"/>
        <v>950</v>
      </c>
      <c r="BN28" s="3">
        <f t="shared" si="18"/>
        <v>955</v>
      </c>
      <c r="BO28" s="10">
        <f t="shared" si="18"/>
        <v>960</v>
      </c>
      <c r="BP28" s="3">
        <f t="shared" si="18"/>
        <v>970</v>
      </c>
      <c r="BQ28" s="10">
        <f t="shared" si="18"/>
        <v>975</v>
      </c>
      <c r="BR28" s="3">
        <f>EL65</f>
        <v>980</v>
      </c>
      <c r="BS28" s="10">
        <f t="shared" si="22"/>
        <v>990</v>
      </c>
      <c r="BT28" s="18">
        <f t="shared" si="22"/>
        <v>995</v>
      </c>
      <c r="BU28" s="13"/>
      <c r="BV28" s="29"/>
      <c r="BW28" s="5"/>
      <c r="BX28" s="5"/>
      <c r="BY28" s="5"/>
      <c r="BZ28" s="2">
        <f t="shared" si="23"/>
        <v>50</v>
      </c>
      <c r="CA28" s="2">
        <f t="shared" si="23"/>
        <v>75</v>
      </c>
      <c r="CB28" s="2">
        <f t="shared" si="23"/>
        <v>100</v>
      </c>
      <c r="CC28" s="2">
        <f t="shared" si="23"/>
        <v>125</v>
      </c>
      <c r="CD28" s="2">
        <f t="shared" si="23"/>
        <v>150</v>
      </c>
      <c r="CE28" s="2">
        <f t="shared" si="23"/>
        <v>175</v>
      </c>
      <c r="CF28" s="2">
        <f t="shared" si="23"/>
        <v>200</v>
      </c>
      <c r="CG28" s="2">
        <f t="shared" si="23"/>
        <v>225</v>
      </c>
      <c r="CH28" s="2">
        <f t="shared" si="23"/>
        <v>250</v>
      </c>
      <c r="CI28" s="2">
        <f t="shared" si="23"/>
        <v>275</v>
      </c>
      <c r="CJ28" s="2">
        <f t="shared" si="23"/>
        <v>300</v>
      </c>
      <c r="CK28" s="2">
        <f t="shared" si="23"/>
        <v>325</v>
      </c>
      <c r="CL28" s="2">
        <f t="shared" si="23"/>
        <v>350</v>
      </c>
      <c r="CM28" s="2">
        <f t="shared" si="23"/>
        <v>375</v>
      </c>
      <c r="CN28" s="2">
        <f t="shared" si="23"/>
        <v>400</v>
      </c>
      <c r="CO28" s="2">
        <f t="shared" si="23"/>
        <v>425</v>
      </c>
      <c r="CP28" s="2">
        <f t="shared" si="19"/>
        <v>450</v>
      </c>
      <c r="CQ28" s="2">
        <f t="shared" si="19"/>
        <v>475</v>
      </c>
      <c r="CR28" s="2">
        <f t="shared" si="19"/>
        <v>500</v>
      </c>
      <c r="CS28" s="2">
        <f t="shared" si="19"/>
        <v>525</v>
      </c>
      <c r="CT28" s="2">
        <f t="shared" si="19"/>
        <v>550</v>
      </c>
      <c r="CU28" s="2">
        <f t="shared" si="19"/>
        <v>575</v>
      </c>
      <c r="CV28" s="2">
        <f t="shared" si="19"/>
        <v>600</v>
      </c>
      <c r="CW28" s="2">
        <f t="shared" si="19"/>
        <v>625</v>
      </c>
      <c r="CX28" s="2">
        <f t="shared" si="19"/>
        <v>650</v>
      </c>
      <c r="CY28" s="2">
        <f t="shared" si="19"/>
        <v>675</v>
      </c>
      <c r="CZ28" s="2">
        <f t="shared" si="19"/>
        <v>700</v>
      </c>
      <c r="DA28" s="2">
        <f t="shared" si="19"/>
        <v>725</v>
      </c>
      <c r="DB28" s="2">
        <f t="shared" si="19"/>
        <v>750</v>
      </c>
      <c r="DC28" s="2">
        <f t="shared" si="19"/>
        <v>775</v>
      </c>
      <c r="DD28" s="2">
        <f t="shared" si="19"/>
        <v>800</v>
      </c>
      <c r="DE28" s="2">
        <f t="shared" si="20"/>
        <v>825</v>
      </c>
      <c r="DF28" s="2">
        <f t="shared" si="20"/>
        <v>850</v>
      </c>
      <c r="DG28" s="2">
        <f t="shared" si="20"/>
        <v>875</v>
      </c>
      <c r="DH28" s="2">
        <f t="shared" si="20"/>
        <v>900</v>
      </c>
      <c r="DI28" s="2">
        <f t="shared" si="20"/>
        <v>925</v>
      </c>
      <c r="DJ28" s="2">
        <f t="shared" si="20"/>
        <v>950</v>
      </c>
      <c r="DK28" s="2">
        <f t="shared" si="20"/>
        <v>975</v>
      </c>
      <c r="DL28" s="2">
        <f t="shared" si="20"/>
        <v>1000</v>
      </c>
      <c r="DM28" s="2">
        <f t="shared" si="20"/>
        <v>1025</v>
      </c>
      <c r="DN28" s="2">
        <f t="shared" si="20"/>
        <v>1050</v>
      </c>
      <c r="DO28" s="2">
        <f t="shared" si="20"/>
        <v>1075</v>
      </c>
      <c r="DP28" s="2">
        <f t="shared" si="20"/>
        <v>1100</v>
      </c>
      <c r="DQ28" s="2">
        <f t="shared" si="20"/>
        <v>1125</v>
      </c>
      <c r="DR28" s="2">
        <f t="shared" si="20"/>
        <v>1150</v>
      </c>
      <c r="DS28" s="2">
        <f t="shared" si="20"/>
        <v>1175</v>
      </c>
      <c r="DT28" s="2">
        <f t="shared" si="20"/>
        <v>1200</v>
      </c>
      <c r="DU28" s="2">
        <f t="shared" si="21"/>
        <v>1225</v>
      </c>
      <c r="DV28" s="2">
        <f t="shared" si="21"/>
        <v>1250</v>
      </c>
      <c r="DW28" s="2">
        <f t="shared" si="21"/>
        <v>1275</v>
      </c>
      <c r="DX28" s="2">
        <f t="shared" si="21"/>
        <v>1300</v>
      </c>
      <c r="DY28" s="2">
        <f t="shared" si="21"/>
        <v>1325</v>
      </c>
      <c r="DZ28" s="2">
        <f t="shared" si="21"/>
        <v>1350</v>
      </c>
      <c r="EA28" s="2">
        <f t="shared" si="21"/>
        <v>1375</v>
      </c>
      <c r="EB28" s="2">
        <f t="shared" si="21"/>
        <v>1400</v>
      </c>
      <c r="EC28" s="2">
        <f t="shared" si="21"/>
        <v>1425</v>
      </c>
      <c r="ED28" s="2">
        <f t="shared" si="21"/>
        <v>1450</v>
      </c>
      <c r="EE28" s="2">
        <f t="shared" si="21"/>
        <v>1475</v>
      </c>
      <c r="EF28" s="2">
        <f t="shared" si="21"/>
        <v>1500</v>
      </c>
      <c r="EG28" s="2">
        <f t="shared" si="21"/>
        <v>1525</v>
      </c>
      <c r="EH28" s="2">
        <f t="shared" si="21"/>
        <v>1550</v>
      </c>
      <c r="EI28" s="2">
        <f t="shared" si="21"/>
        <v>1575</v>
      </c>
      <c r="EJ28" s="2">
        <f t="shared" si="21"/>
        <v>1600</v>
      </c>
      <c r="EK28" s="2">
        <f t="shared" si="24"/>
        <v>1625</v>
      </c>
      <c r="EL28" s="2">
        <f t="shared" si="24"/>
        <v>1650</v>
      </c>
      <c r="EM28" s="2">
        <f t="shared" si="24"/>
        <v>1675</v>
      </c>
      <c r="EN28" s="2">
        <f t="shared" si="24"/>
        <v>1700</v>
      </c>
    </row>
    <row r="29" spans="1:144" ht="8.25" customHeight="1">
      <c r="A29" s="5"/>
      <c r="B29" s="28"/>
      <c r="C29" s="273"/>
      <c r="D29" s="269">
        <f t="shared" si="8"/>
        <v>550</v>
      </c>
      <c r="E29" s="270"/>
      <c r="F29" s="19">
        <f t="shared" si="26"/>
        <v>160</v>
      </c>
      <c r="G29" s="11">
        <f t="shared" si="26"/>
        <v>200</v>
      </c>
      <c r="H29" s="11">
        <f t="shared" si="26"/>
        <v>240</v>
      </c>
      <c r="I29" s="11">
        <f t="shared" si="26"/>
        <v>270</v>
      </c>
      <c r="J29" s="11">
        <f t="shared" si="26"/>
        <v>300</v>
      </c>
      <c r="K29" s="11">
        <f t="shared" si="26"/>
        <v>330</v>
      </c>
      <c r="L29" s="11">
        <f t="shared" si="26"/>
        <v>355</v>
      </c>
      <c r="M29" s="11">
        <f t="shared" si="26"/>
        <v>380</v>
      </c>
      <c r="N29" s="11">
        <f t="shared" si="26"/>
        <v>400</v>
      </c>
      <c r="O29" s="11">
        <f t="shared" si="26"/>
        <v>420</v>
      </c>
      <c r="P29" s="11">
        <f t="shared" si="26"/>
        <v>440</v>
      </c>
      <c r="Q29" s="11">
        <f t="shared" si="26"/>
        <v>460</v>
      </c>
      <c r="R29" s="11">
        <f t="shared" si="26"/>
        <v>480</v>
      </c>
      <c r="S29" s="11">
        <f t="shared" si="26"/>
        <v>495</v>
      </c>
      <c r="T29" s="11">
        <f t="shared" si="26"/>
        <v>515</v>
      </c>
      <c r="U29" s="11">
        <f t="shared" si="26"/>
        <v>530</v>
      </c>
      <c r="V29" s="11">
        <f t="shared" si="25"/>
        <v>545</v>
      </c>
      <c r="W29" s="11">
        <f t="shared" si="25"/>
        <v>560</v>
      </c>
      <c r="X29" s="11">
        <f t="shared" si="25"/>
        <v>575</v>
      </c>
      <c r="Y29" s="11">
        <f t="shared" si="25"/>
        <v>590</v>
      </c>
      <c r="Z29" s="11">
        <f t="shared" si="25"/>
        <v>605</v>
      </c>
      <c r="AA29" s="11">
        <f t="shared" si="25"/>
        <v>615</v>
      </c>
      <c r="AB29" s="11">
        <f t="shared" si="25"/>
        <v>630</v>
      </c>
      <c r="AC29" s="11">
        <f t="shared" si="25"/>
        <v>645</v>
      </c>
      <c r="AD29" s="11">
        <f t="shared" si="25"/>
        <v>655</v>
      </c>
      <c r="AE29" s="11">
        <f t="shared" si="25"/>
        <v>670</v>
      </c>
      <c r="AF29" s="11">
        <f t="shared" si="25"/>
        <v>680</v>
      </c>
      <c r="AG29" s="11">
        <f t="shared" si="25"/>
        <v>690</v>
      </c>
      <c r="AH29" s="11">
        <f t="shared" si="25"/>
        <v>700</v>
      </c>
      <c r="AI29" s="11">
        <f t="shared" si="25"/>
        <v>715</v>
      </c>
      <c r="AJ29" s="11">
        <f t="shared" si="25"/>
        <v>725</v>
      </c>
      <c r="AK29" s="11">
        <f>DE66</f>
        <v>735</v>
      </c>
      <c r="AL29" s="11">
        <f t="shared" si="16"/>
        <v>745</v>
      </c>
      <c r="AM29" s="11">
        <f t="shared" si="16"/>
        <v>755</v>
      </c>
      <c r="AN29" s="11">
        <f t="shared" si="16"/>
        <v>765</v>
      </c>
      <c r="AO29" s="11">
        <f t="shared" si="16"/>
        <v>775</v>
      </c>
      <c r="AP29" s="11">
        <f t="shared" si="16"/>
        <v>785</v>
      </c>
      <c r="AQ29" s="11">
        <f t="shared" si="16"/>
        <v>795</v>
      </c>
      <c r="AR29" s="11">
        <f t="shared" si="16"/>
        <v>805</v>
      </c>
      <c r="AS29" s="11">
        <f t="shared" si="16"/>
        <v>815</v>
      </c>
      <c r="AT29" s="11">
        <f t="shared" si="16"/>
        <v>825</v>
      </c>
      <c r="AU29" s="11">
        <f t="shared" si="16"/>
        <v>830</v>
      </c>
      <c r="AV29" s="11">
        <f t="shared" si="16"/>
        <v>840</v>
      </c>
      <c r="AW29" s="11">
        <f t="shared" si="16"/>
        <v>850</v>
      </c>
      <c r="AX29" s="11">
        <f t="shared" si="16"/>
        <v>860</v>
      </c>
      <c r="AY29" s="11">
        <f t="shared" si="16"/>
        <v>865</v>
      </c>
      <c r="AZ29" s="11">
        <f t="shared" si="16"/>
        <v>875</v>
      </c>
      <c r="BA29" s="11">
        <f t="shared" si="16"/>
        <v>880</v>
      </c>
      <c r="BB29" s="11">
        <f t="shared" si="18"/>
        <v>890</v>
      </c>
      <c r="BC29" s="11">
        <f t="shared" si="18"/>
        <v>900</v>
      </c>
      <c r="BD29" s="11">
        <f t="shared" si="18"/>
        <v>905</v>
      </c>
      <c r="BE29" s="11">
        <f t="shared" si="18"/>
        <v>915</v>
      </c>
      <c r="BF29" s="11">
        <f t="shared" si="18"/>
        <v>920</v>
      </c>
      <c r="BG29" s="11">
        <f t="shared" si="18"/>
        <v>930</v>
      </c>
      <c r="BH29" s="11">
        <f t="shared" si="18"/>
        <v>935</v>
      </c>
      <c r="BI29" s="11">
        <f t="shared" si="18"/>
        <v>945</v>
      </c>
      <c r="BJ29" s="11">
        <f t="shared" si="18"/>
        <v>950</v>
      </c>
      <c r="BK29" s="11">
        <f t="shared" si="18"/>
        <v>960</v>
      </c>
      <c r="BL29" s="11">
        <f t="shared" si="18"/>
        <v>965</v>
      </c>
      <c r="BM29" s="11">
        <f t="shared" si="18"/>
        <v>975</v>
      </c>
      <c r="BN29" s="11">
        <f t="shared" si="18"/>
        <v>980</v>
      </c>
      <c r="BO29" s="11">
        <f t="shared" si="18"/>
        <v>985</v>
      </c>
      <c r="BP29" s="11">
        <f t="shared" si="18"/>
        <v>995</v>
      </c>
      <c r="BQ29" s="11">
        <f t="shared" si="18"/>
        <v>1000</v>
      </c>
      <c r="BR29" s="11">
        <f>EL66</f>
        <v>1005</v>
      </c>
      <c r="BS29" s="11">
        <f t="shared" si="22"/>
        <v>1015</v>
      </c>
      <c r="BT29" s="20">
        <f t="shared" si="22"/>
        <v>1020</v>
      </c>
      <c r="BU29" s="13"/>
      <c r="BV29" s="29"/>
      <c r="BW29" s="5"/>
      <c r="BX29" s="5"/>
      <c r="BY29" s="5"/>
      <c r="BZ29" s="2">
        <f t="shared" si="23"/>
        <v>50</v>
      </c>
      <c r="CA29" s="2">
        <f t="shared" si="23"/>
        <v>75</v>
      </c>
      <c r="CB29" s="2">
        <f t="shared" si="23"/>
        <v>100</v>
      </c>
      <c r="CC29" s="2">
        <f t="shared" si="23"/>
        <v>125</v>
      </c>
      <c r="CD29" s="2">
        <f t="shared" si="23"/>
        <v>150</v>
      </c>
      <c r="CE29" s="2">
        <f t="shared" si="23"/>
        <v>175</v>
      </c>
      <c r="CF29" s="2">
        <f t="shared" si="23"/>
        <v>200</v>
      </c>
      <c r="CG29" s="2">
        <f t="shared" si="23"/>
        <v>225</v>
      </c>
      <c r="CH29" s="2">
        <f t="shared" si="23"/>
        <v>250</v>
      </c>
      <c r="CI29" s="2">
        <f t="shared" si="23"/>
        <v>275</v>
      </c>
      <c r="CJ29" s="2">
        <f t="shared" si="23"/>
        <v>300</v>
      </c>
      <c r="CK29" s="2">
        <f t="shared" si="23"/>
        <v>325</v>
      </c>
      <c r="CL29" s="2">
        <f t="shared" si="23"/>
        <v>350</v>
      </c>
      <c r="CM29" s="2">
        <f t="shared" si="23"/>
        <v>375</v>
      </c>
      <c r="CN29" s="2">
        <f t="shared" si="23"/>
        <v>400</v>
      </c>
      <c r="CO29" s="2">
        <f t="shared" si="23"/>
        <v>425</v>
      </c>
      <c r="CP29" s="2">
        <f t="shared" si="19"/>
        <v>450</v>
      </c>
      <c r="CQ29" s="2">
        <f t="shared" si="19"/>
        <v>475</v>
      </c>
      <c r="CR29" s="2">
        <f t="shared" si="19"/>
        <v>500</v>
      </c>
      <c r="CS29" s="2">
        <f t="shared" si="19"/>
        <v>525</v>
      </c>
      <c r="CT29" s="2">
        <f t="shared" si="19"/>
        <v>550</v>
      </c>
      <c r="CU29" s="2">
        <f t="shared" si="19"/>
        <v>575</v>
      </c>
      <c r="CV29" s="2">
        <f t="shared" si="19"/>
        <v>600</v>
      </c>
      <c r="CW29" s="2">
        <f t="shared" si="19"/>
        <v>625</v>
      </c>
      <c r="CX29" s="2">
        <f t="shared" si="19"/>
        <v>650</v>
      </c>
      <c r="CY29" s="2">
        <f t="shared" si="19"/>
        <v>675</v>
      </c>
      <c r="CZ29" s="2">
        <f t="shared" si="19"/>
        <v>700</v>
      </c>
      <c r="DA29" s="2">
        <f t="shared" si="19"/>
        <v>725</v>
      </c>
      <c r="DB29" s="2">
        <f t="shared" si="19"/>
        <v>750</v>
      </c>
      <c r="DC29" s="2">
        <f t="shared" si="19"/>
        <v>775</v>
      </c>
      <c r="DD29" s="2">
        <f t="shared" si="19"/>
        <v>800</v>
      </c>
      <c r="DE29" s="2">
        <f t="shared" si="20"/>
        <v>825</v>
      </c>
      <c r="DF29" s="2">
        <f t="shared" si="20"/>
        <v>850</v>
      </c>
      <c r="DG29" s="2">
        <f t="shared" si="20"/>
        <v>875</v>
      </c>
      <c r="DH29" s="2">
        <f t="shared" si="20"/>
        <v>900</v>
      </c>
      <c r="DI29" s="2">
        <f t="shared" si="20"/>
        <v>925</v>
      </c>
      <c r="DJ29" s="2">
        <f t="shared" si="20"/>
        <v>950</v>
      </c>
      <c r="DK29" s="2">
        <f t="shared" si="20"/>
        <v>975</v>
      </c>
      <c r="DL29" s="2">
        <f t="shared" si="20"/>
        <v>1000</v>
      </c>
      <c r="DM29" s="2">
        <f t="shared" si="20"/>
        <v>1025</v>
      </c>
      <c r="DN29" s="2">
        <f t="shared" si="20"/>
        <v>1050</v>
      </c>
      <c r="DO29" s="2">
        <f t="shared" si="20"/>
        <v>1075</v>
      </c>
      <c r="DP29" s="2">
        <f t="shared" si="20"/>
        <v>1100</v>
      </c>
      <c r="DQ29" s="2">
        <f t="shared" si="20"/>
        <v>1125</v>
      </c>
      <c r="DR29" s="2">
        <f t="shared" si="20"/>
        <v>1150</v>
      </c>
      <c r="DS29" s="2">
        <f t="shared" si="20"/>
        <v>1175</v>
      </c>
      <c r="DT29" s="2">
        <f t="shared" si="20"/>
        <v>1200</v>
      </c>
      <c r="DU29" s="2">
        <f t="shared" si="21"/>
        <v>1225</v>
      </c>
      <c r="DV29" s="2">
        <f t="shared" si="21"/>
        <v>1250</v>
      </c>
      <c r="DW29" s="2">
        <f t="shared" si="21"/>
        <v>1275</v>
      </c>
      <c r="DX29" s="2">
        <f t="shared" si="21"/>
        <v>1300</v>
      </c>
      <c r="DY29" s="2">
        <f t="shared" si="21"/>
        <v>1325</v>
      </c>
      <c r="DZ29" s="2">
        <f t="shared" si="21"/>
        <v>1350</v>
      </c>
      <c r="EA29" s="2">
        <f t="shared" si="21"/>
        <v>1375</v>
      </c>
      <c r="EB29" s="2">
        <f t="shared" si="21"/>
        <v>1400</v>
      </c>
      <c r="EC29" s="2">
        <f t="shared" si="21"/>
        <v>1425</v>
      </c>
      <c r="ED29" s="2">
        <f t="shared" si="21"/>
        <v>1450</v>
      </c>
      <c r="EE29" s="2">
        <f t="shared" si="21"/>
        <v>1475</v>
      </c>
      <c r="EF29" s="2">
        <f t="shared" si="21"/>
        <v>1500</v>
      </c>
      <c r="EG29" s="2">
        <f t="shared" si="21"/>
        <v>1525</v>
      </c>
      <c r="EH29" s="2">
        <f t="shared" si="21"/>
        <v>1550</v>
      </c>
      <c r="EI29" s="2">
        <f t="shared" si="21"/>
        <v>1575</v>
      </c>
      <c r="EJ29" s="2">
        <f t="shared" si="21"/>
        <v>1600</v>
      </c>
      <c r="EK29" s="2">
        <f t="shared" si="24"/>
        <v>1625</v>
      </c>
      <c r="EL29" s="2">
        <f t="shared" si="24"/>
        <v>1650</v>
      </c>
      <c r="EM29" s="2">
        <f t="shared" si="24"/>
        <v>1675</v>
      </c>
      <c r="EN29" s="2">
        <f t="shared" si="24"/>
        <v>1700</v>
      </c>
    </row>
    <row r="30" spans="1:144" ht="8.25" customHeight="1">
      <c r="A30" s="5"/>
      <c r="B30" s="28"/>
      <c r="C30" s="273"/>
      <c r="D30" s="267">
        <f t="shared" si="8"/>
        <v>575</v>
      </c>
      <c r="E30" s="268"/>
      <c r="F30" s="17">
        <f t="shared" si="26"/>
        <v>160</v>
      </c>
      <c r="G30" s="10">
        <f t="shared" si="26"/>
        <v>205</v>
      </c>
      <c r="H30" s="3">
        <f t="shared" si="26"/>
        <v>245</v>
      </c>
      <c r="I30" s="10">
        <f t="shared" si="26"/>
        <v>275</v>
      </c>
      <c r="J30" s="3">
        <f t="shared" si="26"/>
        <v>305</v>
      </c>
      <c r="K30" s="10">
        <f t="shared" si="26"/>
        <v>335</v>
      </c>
      <c r="L30" s="3">
        <f t="shared" si="26"/>
        <v>360</v>
      </c>
      <c r="M30" s="10">
        <f t="shared" si="26"/>
        <v>385</v>
      </c>
      <c r="N30" s="3">
        <f t="shared" si="26"/>
        <v>410</v>
      </c>
      <c r="O30" s="10">
        <f t="shared" si="26"/>
        <v>430</v>
      </c>
      <c r="P30" s="3">
        <f t="shared" si="26"/>
        <v>450</v>
      </c>
      <c r="Q30" s="10">
        <f t="shared" si="26"/>
        <v>470</v>
      </c>
      <c r="R30" s="3">
        <f t="shared" si="26"/>
        <v>490</v>
      </c>
      <c r="S30" s="10">
        <f t="shared" si="26"/>
        <v>505</v>
      </c>
      <c r="T30" s="3">
        <f t="shared" si="26"/>
        <v>525</v>
      </c>
      <c r="U30" s="10">
        <f t="shared" si="26"/>
        <v>540</v>
      </c>
      <c r="V30" s="3">
        <f t="shared" si="25"/>
        <v>560</v>
      </c>
      <c r="W30" s="10">
        <f t="shared" si="25"/>
        <v>575</v>
      </c>
      <c r="X30" s="3">
        <f t="shared" si="25"/>
        <v>590</v>
      </c>
      <c r="Y30" s="10">
        <f t="shared" si="25"/>
        <v>605</v>
      </c>
      <c r="Z30" s="3">
        <f t="shared" si="25"/>
        <v>615</v>
      </c>
      <c r="AA30" s="10">
        <f t="shared" si="25"/>
        <v>630</v>
      </c>
      <c r="AB30" s="3">
        <f t="shared" si="25"/>
        <v>645</v>
      </c>
      <c r="AC30" s="10">
        <f t="shared" si="25"/>
        <v>660</v>
      </c>
      <c r="AD30" s="3">
        <f t="shared" si="25"/>
        <v>670</v>
      </c>
      <c r="AE30" s="10">
        <f t="shared" si="25"/>
        <v>685</v>
      </c>
      <c r="AF30" s="3">
        <f t="shared" si="25"/>
        <v>695</v>
      </c>
      <c r="AG30" s="10">
        <f t="shared" si="25"/>
        <v>705</v>
      </c>
      <c r="AH30" s="3">
        <f t="shared" si="25"/>
        <v>720</v>
      </c>
      <c r="AI30" s="10">
        <f t="shared" si="25"/>
        <v>730</v>
      </c>
      <c r="AJ30" s="3">
        <f t="shared" si="25"/>
        <v>740</v>
      </c>
      <c r="AK30" s="10">
        <f>DE67</f>
        <v>750</v>
      </c>
      <c r="AL30" s="3">
        <f t="shared" si="16"/>
        <v>765</v>
      </c>
      <c r="AM30" s="10">
        <f t="shared" si="16"/>
        <v>775</v>
      </c>
      <c r="AN30" s="3">
        <f t="shared" si="16"/>
        <v>785</v>
      </c>
      <c r="AO30" s="10">
        <f t="shared" si="16"/>
        <v>795</v>
      </c>
      <c r="AP30" s="3">
        <f t="shared" si="16"/>
        <v>805</v>
      </c>
      <c r="AQ30" s="10">
        <f t="shared" si="16"/>
        <v>815</v>
      </c>
      <c r="AR30" s="3">
        <f t="shared" si="16"/>
        <v>825</v>
      </c>
      <c r="AS30" s="10">
        <f t="shared" si="16"/>
        <v>835</v>
      </c>
      <c r="AT30" s="3">
        <f t="shared" si="16"/>
        <v>840</v>
      </c>
      <c r="AU30" s="10">
        <f t="shared" si="16"/>
        <v>850</v>
      </c>
      <c r="AV30" s="3">
        <f t="shared" si="16"/>
        <v>860</v>
      </c>
      <c r="AW30" s="10">
        <f t="shared" si="16"/>
        <v>870</v>
      </c>
      <c r="AX30" s="3">
        <f t="shared" si="16"/>
        <v>880</v>
      </c>
      <c r="AY30" s="10">
        <f t="shared" si="16"/>
        <v>885</v>
      </c>
      <c r="AZ30" s="3">
        <f t="shared" si="16"/>
        <v>895</v>
      </c>
      <c r="BA30" s="10">
        <f t="shared" si="16"/>
        <v>905</v>
      </c>
      <c r="BB30" s="3">
        <f t="shared" si="18"/>
        <v>910</v>
      </c>
      <c r="BC30" s="10">
        <f t="shared" si="18"/>
        <v>920</v>
      </c>
      <c r="BD30" s="3">
        <f t="shared" si="18"/>
        <v>930</v>
      </c>
      <c r="BE30" s="10">
        <f t="shared" si="18"/>
        <v>935</v>
      </c>
      <c r="BF30" s="3">
        <f t="shared" si="18"/>
        <v>945</v>
      </c>
      <c r="BG30" s="10">
        <f t="shared" si="18"/>
        <v>950</v>
      </c>
      <c r="BH30" s="3">
        <f t="shared" si="18"/>
        <v>960</v>
      </c>
      <c r="BI30" s="10">
        <f t="shared" si="18"/>
        <v>970</v>
      </c>
      <c r="BJ30" s="3">
        <f t="shared" si="18"/>
        <v>975</v>
      </c>
      <c r="BK30" s="10">
        <f t="shared" si="18"/>
        <v>985</v>
      </c>
      <c r="BL30" s="3">
        <f t="shared" si="18"/>
        <v>990</v>
      </c>
      <c r="BM30" s="10">
        <f t="shared" si="18"/>
        <v>995</v>
      </c>
      <c r="BN30" s="3">
        <f t="shared" si="18"/>
        <v>1005</v>
      </c>
      <c r="BO30" s="10">
        <f t="shared" si="18"/>
        <v>1010</v>
      </c>
      <c r="BP30" s="3">
        <f t="shared" si="18"/>
        <v>1020</v>
      </c>
      <c r="BQ30" s="10">
        <f t="shared" si="18"/>
        <v>1025</v>
      </c>
      <c r="BR30" s="3">
        <f aca="true" t="shared" si="27" ref="K30:BR35">EL67</f>
        <v>1030</v>
      </c>
      <c r="BS30" s="10">
        <f t="shared" si="22"/>
        <v>1040</v>
      </c>
      <c r="BT30" s="18">
        <f t="shared" si="22"/>
        <v>1045</v>
      </c>
      <c r="BU30" s="13"/>
      <c r="BV30" s="29"/>
      <c r="BW30" s="5"/>
      <c r="BX30" s="5"/>
      <c r="BY30" s="5"/>
      <c r="BZ30" s="2">
        <f t="shared" si="23"/>
        <v>50</v>
      </c>
      <c r="CA30" s="2">
        <f t="shared" si="23"/>
        <v>75</v>
      </c>
      <c r="CB30" s="2">
        <f t="shared" si="23"/>
        <v>100</v>
      </c>
      <c r="CC30" s="2">
        <f t="shared" si="23"/>
        <v>125</v>
      </c>
      <c r="CD30" s="2">
        <f t="shared" si="23"/>
        <v>150</v>
      </c>
      <c r="CE30" s="2">
        <f t="shared" si="23"/>
        <v>175</v>
      </c>
      <c r="CF30" s="2">
        <f t="shared" si="23"/>
        <v>200</v>
      </c>
      <c r="CG30" s="2">
        <f t="shared" si="23"/>
        <v>225</v>
      </c>
      <c r="CH30" s="2">
        <f t="shared" si="23"/>
        <v>250</v>
      </c>
      <c r="CI30" s="2">
        <f t="shared" si="23"/>
        <v>275</v>
      </c>
      <c r="CJ30" s="2">
        <f t="shared" si="23"/>
        <v>300</v>
      </c>
      <c r="CK30" s="2">
        <f t="shared" si="23"/>
        <v>325</v>
      </c>
      <c r="CL30" s="2">
        <f t="shared" si="23"/>
        <v>350</v>
      </c>
      <c r="CM30" s="2">
        <f t="shared" si="23"/>
        <v>375</v>
      </c>
      <c r="CN30" s="2">
        <f t="shared" si="23"/>
        <v>400</v>
      </c>
      <c r="CO30" s="2">
        <f t="shared" si="23"/>
        <v>425</v>
      </c>
      <c r="CP30" s="2">
        <f t="shared" si="19"/>
        <v>450</v>
      </c>
      <c r="CQ30" s="2">
        <f t="shared" si="19"/>
        <v>475</v>
      </c>
      <c r="CR30" s="2">
        <f t="shared" si="19"/>
        <v>500</v>
      </c>
      <c r="CS30" s="2">
        <f t="shared" si="19"/>
        <v>525</v>
      </c>
      <c r="CT30" s="2">
        <f t="shared" si="19"/>
        <v>550</v>
      </c>
      <c r="CU30" s="2">
        <f t="shared" si="19"/>
        <v>575</v>
      </c>
      <c r="CV30" s="2">
        <f t="shared" si="19"/>
        <v>600</v>
      </c>
      <c r="CW30" s="2">
        <f t="shared" si="19"/>
        <v>625</v>
      </c>
      <c r="CX30" s="2">
        <f t="shared" si="19"/>
        <v>650</v>
      </c>
      <c r="CY30" s="2">
        <f t="shared" si="19"/>
        <v>675</v>
      </c>
      <c r="CZ30" s="2">
        <f t="shared" si="19"/>
        <v>700</v>
      </c>
      <c r="DA30" s="2">
        <f t="shared" si="19"/>
        <v>725</v>
      </c>
      <c r="DB30" s="2">
        <f t="shared" si="19"/>
        <v>750</v>
      </c>
      <c r="DC30" s="2">
        <f t="shared" si="19"/>
        <v>775</v>
      </c>
      <c r="DD30" s="2">
        <f t="shared" si="19"/>
        <v>800</v>
      </c>
      <c r="DE30" s="2">
        <f t="shared" si="20"/>
        <v>825</v>
      </c>
      <c r="DF30" s="2">
        <f t="shared" si="20"/>
        <v>850</v>
      </c>
      <c r="DG30" s="2">
        <f t="shared" si="20"/>
        <v>875</v>
      </c>
      <c r="DH30" s="2">
        <f t="shared" si="20"/>
        <v>900</v>
      </c>
      <c r="DI30" s="2">
        <f t="shared" si="20"/>
        <v>925</v>
      </c>
      <c r="DJ30" s="2">
        <f t="shared" si="20"/>
        <v>950</v>
      </c>
      <c r="DK30" s="2">
        <f t="shared" si="20"/>
        <v>975</v>
      </c>
      <c r="DL30" s="2">
        <f t="shared" si="20"/>
        <v>1000</v>
      </c>
      <c r="DM30" s="2">
        <f t="shared" si="20"/>
        <v>1025</v>
      </c>
      <c r="DN30" s="2">
        <f t="shared" si="20"/>
        <v>1050</v>
      </c>
      <c r="DO30" s="2">
        <f t="shared" si="20"/>
        <v>1075</v>
      </c>
      <c r="DP30" s="2">
        <f t="shared" si="20"/>
        <v>1100</v>
      </c>
      <c r="DQ30" s="2">
        <f t="shared" si="20"/>
        <v>1125</v>
      </c>
      <c r="DR30" s="2">
        <f t="shared" si="20"/>
        <v>1150</v>
      </c>
      <c r="DS30" s="2">
        <f t="shared" si="20"/>
        <v>1175</v>
      </c>
      <c r="DT30" s="2">
        <f t="shared" si="20"/>
        <v>1200</v>
      </c>
      <c r="DU30" s="2">
        <f t="shared" si="21"/>
        <v>1225</v>
      </c>
      <c r="DV30" s="2">
        <f t="shared" si="21"/>
        <v>1250</v>
      </c>
      <c r="DW30" s="2">
        <f t="shared" si="21"/>
        <v>1275</v>
      </c>
      <c r="DX30" s="2">
        <f t="shared" si="21"/>
        <v>1300</v>
      </c>
      <c r="DY30" s="2">
        <f t="shared" si="21"/>
        <v>1325</v>
      </c>
      <c r="DZ30" s="2">
        <f t="shared" si="21"/>
        <v>1350</v>
      </c>
      <c r="EA30" s="2">
        <f t="shared" si="21"/>
        <v>1375</v>
      </c>
      <c r="EB30" s="2">
        <f t="shared" si="21"/>
        <v>1400</v>
      </c>
      <c r="EC30" s="2">
        <f t="shared" si="21"/>
        <v>1425</v>
      </c>
      <c r="ED30" s="2">
        <f t="shared" si="21"/>
        <v>1450</v>
      </c>
      <c r="EE30" s="2">
        <f t="shared" si="21"/>
        <v>1475</v>
      </c>
      <c r="EF30" s="2">
        <f t="shared" si="21"/>
        <v>1500</v>
      </c>
      <c r="EG30" s="2">
        <f t="shared" si="21"/>
        <v>1525</v>
      </c>
      <c r="EH30" s="2">
        <f t="shared" si="21"/>
        <v>1550</v>
      </c>
      <c r="EI30" s="2">
        <f t="shared" si="21"/>
        <v>1575</v>
      </c>
      <c r="EJ30" s="2">
        <f t="shared" si="21"/>
        <v>1600</v>
      </c>
      <c r="EK30" s="2">
        <f t="shared" si="24"/>
        <v>1625</v>
      </c>
      <c r="EL30" s="2">
        <f t="shared" si="24"/>
        <v>1650</v>
      </c>
      <c r="EM30" s="2">
        <f t="shared" si="24"/>
        <v>1675</v>
      </c>
      <c r="EN30" s="2">
        <f t="shared" si="24"/>
        <v>1700</v>
      </c>
    </row>
    <row r="31" spans="1:144" ht="8.25" customHeight="1" thickBot="1">
      <c r="A31" s="5"/>
      <c r="B31" s="28"/>
      <c r="C31" s="273"/>
      <c r="D31" s="269">
        <f t="shared" si="8"/>
        <v>600</v>
      </c>
      <c r="E31" s="270"/>
      <c r="F31" s="19">
        <f t="shared" si="26"/>
        <v>165</v>
      </c>
      <c r="G31" s="11">
        <f t="shared" si="26"/>
        <v>210</v>
      </c>
      <c r="H31" s="11">
        <f t="shared" si="26"/>
        <v>245</v>
      </c>
      <c r="I31" s="11">
        <f t="shared" si="26"/>
        <v>280</v>
      </c>
      <c r="J31" s="44">
        <f t="shared" si="26"/>
        <v>315</v>
      </c>
      <c r="K31" s="44">
        <f t="shared" si="27"/>
        <v>340</v>
      </c>
      <c r="L31" s="44">
        <f t="shared" si="27"/>
        <v>370</v>
      </c>
      <c r="M31" s="44">
        <f t="shared" si="27"/>
        <v>395</v>
      </c>
      <c r="N31" s="44">
        <f t="shared" si="27"/>
        <v>415</v>
      </c>
      <c r="O31" s="44">
        <f t="shared" si="27"/>
        <v>440</v>
      </c>
      <c r="P31" s="44">
        <f t="shared" si="27"/>
        <v>460</v>
      </c>
      <c r="Q31" s="44">
        <f t="shared" si="27"/>
        <v>480</v>
      </c>
      <c r="R31" s="44">
        <f t="shared" si="27"/>
        <v>500</v>
      </c>
      <c r="S31" s="44">
        <f t="shared" si="27"/>
        <v>515</v>
      </c>
      <c r="T31" s="11">
        <f t="shared" si="27"/>
        <v>535</v>
      </c>
      <c r="U31" s="11">
        <f t="shared" si="27"/>
        <v>550</v>
      </c>
      <c r="V31" s="11">
        <f t="shared" si="27"/>
        <v>570</v>
      </c>
      <c r="W31" s="11">
        <f t="shared" si="27"/>
        <v>585</v>
      </c>
      <c r="X31" s="11">
        <f t="shared" si="27"/>
        <v>600</v>
      </c>
      <c r="Y31" s="11">
        <f t="shared" si="27"/>
        <v>615</v>
      </c>
      <c r="Z31" s="11">
        <f t="shared" si="27"/>
        <v>630</v>
      </c>
      <c r="AA31" s="11">
        <f t="shared" si="27"/>
        <v>645</v>
      </c>
      <c r="AB31" s="11">
        <f t="shared" si="27"/>
        <v>660</v>
      </c>
      <c r="AC31" s="11">
        <f t="shared" si="27"/>
        <v>670</v>
      </c>
      <c r="AD31" s="11">
        <f t="shared" si="27"/>
        <v>685</v>
      </c>
      <c r="AE31" s="11">
        <f t="shared" si="27"/>
        <v>700</v>
      </c>
      <c r="AF31" s="11">
        <f t="shared" si="27"/>
        <v>710</v>
      </c>
      <c r="AG31" s="11">
        <f t="shared" si="27"/>
        <v>725</v>
      </c>
      <c r="AH31" s="11">
        <f t="shared" si="27"/>
        <v>735</v>
      </c>
      <c r="AI31" s="11">
        <f t="shared" si="27"/>
        <v>745</v>
      </c>
      <c r="AJ31" s="11">
        <f t="shared" si="27"/>
        <v>760</v>
      </c>
      <c r="AK31" s="11">
        <f t="shared" si="27"/>
        <v>770</v>
      </c>
      <c r="AL31" s="11">
        <f t="shared" si="27"/>
        <v>780</v>
      </c>
      <c r="AM31" s="11">
        <f t="shared" si="27"/>
        <v>790</v>
      </c>
      <c r="AN31" s="11">
        <f t="shared" si="27"/>
        <v>800</v>
      </c>
      <c r="AO31" s="11">
        <f t="shared" si="27"/>
        <v>810</v>
      </c>
      <c r="AP31" s="11">
        <f t="shared" si="27"/>
        <v>820</v>
      </c>
      <c r="AQ31" s="11">
        <f t="shared" si="27"/>
        <v>835</v>
      </c>
      <c r="AR31" s="11">
        <f t="shared" si="27"/>
        <v>840</v>
      </c>
      <c r="AS31" s="11">
        <f t="shared" si="27"/>
        <v>850</v>
      </c>
      <c r="AT31" s="11">
        <f t="shared" si="27"/>
        <v>860</v>
      </c>
      <c r="AU31" s="11">
        <f t="shared" si="27"/>
        <v>870</v>
      </c>
      <c r="AV31" s="11">
        <f t="shared" si="27"/>
        <v>880</v>
      </c>
      <c r="AW31" s="11">
        <f t="shared" si="27"/>
        <v>890</v>
      </c>
      <c r="AX31" s="11">
        <f t="shared" si="27"/>
        <v>900</v>
      </c>
      <c r="AY31" s="11">
        <f t="shared" si="27"/>
        <v>910</v>
      </c>
      <c r="AZ31" s="11">
        <f t="shared" si="27"/>
        <v>915</v>
      </c>
      <c r="BA31" s="11">
        <f t="shared" si="27"/>
        <v>925</v>
      </c>
      <c r="BB31" s="11">
        <f t="shared" si="27"/>
        <v>935</v>
      </c>
      <c r="BC31" s="11">
        <f t="shared" si="27"/>
        <v>940</v>
      </c>
      <c r="BD31" s="11">
        <f t="shared" si="27"/>
        <v>950</v>
      </c>
      <c r="BE31" s="11">
        <f t="shared" si="27"/>
        <v>960</v>
      </c>
      <c r="BF31" s="11">
        <f t="shared" si="27"/>
        <v>965</v>
      </c>
      <c r="BG31" s="11">
        <f t="shared" si="27"/>
        <v>975</v>
      </c>
      <c r="BH31" s="11">
        <f t="shared" si="27"/>
        <v>985</v>
      </c>
      <c r="BI31" s="11">
        <f t="shared" si="27"/>
        <v>990</v>
      </c>
      <c r="BJ31" s="11">
        <f t="shared" si="27"/>
        <v>1000</v>
      </c>
      <c r="BK31" s="11">
        <f t="shared" si="27"/>
        <v>1005</v>
      </c>
      <c r="BL31" s="11">
        <f t="shared" si="27"/>
        <v>1015</v>
      </c>
      <c r="BM31" s="11">
        <f t="shared" si="27"/>
        <v>1020</v>
      </c>
      <c r="BN31" s="11">
        <f t="shared" si="27"/>
        <v>1030</v>
      </c>
      <c r="BO31" s="11">
        <f t="shared" si="27"/>
        <v>1035</v>
      </c>
      <c r="BP31" s="11">
        <f t="shared" si="27"/>
        <v>1045</v>
      </c>
      <c r="BQ31" s="11">
        <f t="shared" si="27"/>
        <v>1050</v>
      </c>
      <c r="BR31" s="11">
        <f t="shared" si="27"/>
        <v>1055</v>
      </c>
      <c r="BS31" s="11">
        <f t="shared" si="22"/>
        <v>1065</v>
      </c>
      <c r="BT31" s="20">
        <f t="shared" si="22"/>
        <v>1070</v>
      </c>
      <c r="BU31" s="13"/>
      <c r="BV31" s="29"/>
      <c r="BW31" s="5"/>
      <c r="BX31" s="5"/>
      <c r="BY31" s="5"/>
      <c r="BZ31" s="2">
        <f t="shared" si="23"/>
        <v>50</v>
      </c>
      <c r="CA31" s="2">
        <f t="shared" si="23"/>
        <v>75</v>
      </c>
      <c r="CB31" s="2">
        <f t="shared" si="23"/>
        <v>100</v>
      </c>
      <c r="CC31" s="2">
        <f t="shared" si="23"/>
        <v>125</v>
      </c>
      <c r="CD31" s="2">
        <f t="shared" si="23"/>
        <v>150</v>
      </c>
      <c r="CE31" s="2">
        <f t="shared" si="23"/>
        <v>175</v>
      </c>
      <c r="CF31" s="2">
        <f t="shared" si="23"/>
        <v>200</v>
      </c>
      <c r="CG31" s="2">
        <f t="shared" si="23"/>
        <v>225</v>
      </c>
      <c r="CH31" s="2">
        <f t="shared" si="23"/>
        <v>250</v>
      </c>
      <c r="CI31" s="2">
        <f t="shared" si="23"/>
        <v>275</v>
      </c>
      <c r="CJ31" s="2">
        <f t="shared" si="23"/>
        <v>300</v>
      </c>
      <c r="CK31" s="2">
        <f t="shared" si="23"/>
        <v>325</v>
      </c>
      <c r="CL31" s="2">
        <f t="shared" si="23"/>
        <v>350</v>
      </c>
      <c r="CM31" s="2">
        <f t="shared" si="23"/>
        <v>375</v>
      </c>
      <c r="CN31" s="2">
        <f t="shared" si="23"/>
        <v>400</v>
      </c>
      <c r="CO31" s="2">
        <f t="shared" si="23"/>
        <v>425</v>
      </c>
      <c r="CP31" s="2">
        <f t="shared" si="19"/>
        <v>450</v>
      </c>
      <c r="CQ31" s="2">
        <f t="shared" si="19"/>
        <v>475</v>
      </c>
      <c r="CR31" s="2">
        <f t="shared" si="19"/>
        <v>500</v>
      </c>
      <c r="CS31" s="2">
        <f t="shared" si="19"/>
        <v>525</v>
      </c>
      <c r="CT31" s="2">
        <f t="shared" si="19"/>
        <v>550</v>
      </c>
      <c r="CU31" s="2">
        <f t="shared" si="19"/>
        <v>575</v>
      </c>
      <c r="CV31" s="2">
        <f t="shared" si="19"/>
        <v>600</v>
      </c>
      <c r="CW31" s="2">
        <f t="shared" si="19"/>
        <v>625</v>
      </c>
      <c r="CX31" s="2">
        <f t="shared" si="19"/>
        <v>650</v>
      </c>
      <c r="CY31" s="2">
        <f t="shared" si="19"/>
        <v>675</v>
      </c>
      <c r="CZ31" s="2">
        <f t="shared" si="19"/>
        <v>700</v>
      </c>
      <c r="DA31" s="2">
        <f t="shared" si="19"/>
        <v>725</v>
      </c>
      <c r="DB31" s="2">
        <f t="shared" si="19"/>
        <v>750</v>
      </c>
      <c r="DC31" s="2">
        <f t="shared" si="19"/>
        <v>775</v>
      </c>
      <c r="DD31" s="2">
        <f t="shared" si="19"/>
        <v>800</v>
      </c>
      <c r="DE31" s="2">
        <f t="shared" si="20"/>
        <v>825</v>
      </c>
      <c r="DF31" s="2">
        <f t="shared" si="20"/>
        <v>850</v>
      </c>
      <c r="DG31" s="2">
        <f t="shared" si="20"/>
        <v>875</v>
      </c>
      <c r="DH31" s="2">
        <f t="shared" si="20"/>
        <v>900</v>
      </c>
      <c r="DI31" s="2">
        <f t="shared" si="20"/>
        <v>925</v>
      </c>
      <c r="DJ31" s="2">
        <f t="shared" si="20"/>
        <v>950</v>
      </c>
      <c r="DK31" s="2">
        <f t="shared" si="20"/>
        <v>975</v>
      </c>
      <c r="DL31" s="2">
        <f t="shared" si="20"/>
        <v>1000</v>
      </c>
      <c r="DM31" s="2">
        <f t="shared" si="20"/>
        <v>1025</v>
      </c>
      <c r="DN31" s="2">
        <f t="shared" si="20"/>
        <v>1050</v>
      </c>
      <c r="DO31" s="2">
        <f t="shared" si="20"/>
        <v>1075</v>
      </c>
      <c r="DP31" s="2">
        <f t="shared" si="20"/>
        <v>1100</v>
      </c>
      <c r="DQ31" s="2">
        <f t="shared" si="20"/>
        <v>1125</v>
      </c>
      <c r="DR31" s="2">
        <f t="shared" si="20"/>
        <v>1150</v>
      </c>
      <c r="DS31" s="2">
        <f t="shared" si="20"/>
        <v>1175</v>
      </c>
      <c r="DT31" s="2">
        <f t="shared" si="20"/>
        <v>1200</v>
      </c>
      <c r="DU31" s="2">
        <f t="shared" si="21"/>
        <v>1225</v>
      </c>
      <c r="DV31" s="2">
        <f t="shared" si="21"/>
        <v>1250</v>
      </c>
      <c r="DW31" s="2">
        <f t="shared" si="21"/>
        <v>1275</v>
      </c>
      <c r="DX31" s="2">
        <f t="shared" si="21"/>
        <v>1300</v>
      </c>
      <c r="DY31" s="2">
        <f t="shared" si="21"/>
        <v>1325</v>
      </c>
      <c r="DZ31" s="2">
        <f t="shared" si="21"/>
        <v>1350</v>
      </c>
      <c r="EA31" s="2">
        <f t="shared" si="21"/>
        <v>1375</v>
      </c>
      <c r="EB31" s="2">
        <f t="shared" si="21"/>
        <v>1400</v>
      </c>
      <c r="EC31" s="2">
        <f t="shared" si="21"/>
        <v>1425</v>
      </c>
      <c r="ED31" s="2">
        <f t="shared" si="21"/>
        <v>1450</v>
      </c>
      <c r="EE31" s="2">
        <f t="shared" si="21"/>
        <v>1475</v>
      </c>
      <c r="EF31" s="2">
        <f t="shared" si="21"/>
        <v>1500</v>
      </c>
      <c r="EG31" s="2">
        <f t="shared" si="21"/>
        <v>1525</v>
      </c>
      <c r="EH31" s="2">
        <f t="shared" si="21"/>
        <v>1550</v>
      </c>
      <c r="EI31" s="2">
        <f t="shared" si="21"/>
        <v>1575</v>
      </c>
      <c r="EJ31" s="2">
        <f t="shared" si="21"/>
        <v>1600</v>
      </c>
      <c r="EK31" s="2">
        <f t="shared" si="24"/>
        <v>1625</v>
      </c>
      <c r="EL31" s="2">
        <f t="shared" si="24"/>
        <v>1650</v>
      </c>
      <c r="EM31" s="2">
        <f t="shared" si="24"/>
        <v>1675</v>
      </c>
      <c r="EN31" s="2">
        <f t="shared" si="24"/>
        <v>1700</v>
      </c>
    </row>
    <row r="32" spans="1:144" ht="8.25" customHeight="1">
      <c r="A32" s="5"/>
      <c r="B32" s="28"/>
      <c r="C32" s="273"/>
      <c r="D32" s="267">
        <f t="shared" si="8"/>
        <v>625</v>
      </c>
      <c r="E32" s="268"/>
      <c r="F32" s="17">
        <f t="shared" si="26"/>
        <v>165</v>
      </c>
      <c r="G32" s="10">
        <f t="shared" si="26"/>
        <v>210</v>
      </c>
      <c r="H32" s="3">
        <f t="shared" si="26"/>
        <v>250</v>
      </c>
      <c r="I32" s="40">
        <f t="shared" si="26"/>
        <v>285</v>
      </c>
      <c r="J32" s="297" t="s">
        <v>26</v>
      </c>
      <c r="K32" s="298"/>
      <c r="L32" s="298"/>
      <c r="M32" s="298"/>
      <c r="N32" s="298"/>
      <c r="O32" s="298"/>
      <c r="P32" s="299">
        <f>AZ3/10</f>
        <v>10</v>
      </c>
      <c r="Q32" s="299"/>
      <c r="R32" s="299"/>
      <c r="S32" s="300"/>
      <c r="T32" s="42">
        <f t="shared" si="26"/>
        <v>545</v>
      </c>
      <c r="U32" s="10">
        <f t="shared" si="26"/>
        <v>565</v>
      </c>
      <c r="V32" s="3">
        <f t="shared" si="27"/>
        <v>580</v>
      </c>
      <c r="W32" s="10">
        <f t="shared" si="27"/>
        <v>595</v>
      </c>
      <c r="X32" s="3">
        <f t="shared" si="27"/>
        <v>615</v>
      </c>
      <c r="Y32" s="10">
        <f t="shared" si="27"/>
        <v>630</v>
      </c>
      <c r="Z32" s="3">
        <f t="shared" si="27"/>
        <v>645</v>
      </c>
      <c r="AA32" s="10">
        <f t="shared" si="27"/>
        <v>660</v>
      </c>
      <c r="AB32" s="3">
        <f t="shared" si="27"/>
        <v>670</v>
      </c>
      <c r="AC32" s="10">
        <f t="shared" si="27"/>
        <v>685</v>
      </c>
      <c r="AD32" s="3">
        <f t="shared" si="27"/>
        <v>700</v>
      </c>
      <c r="AE32" s="10">
        <f t="shared" si="27"/>
        <v>710</v>
      </c>
      <c r="AF32" s="3">
        <f t="shared" si="27"/>
        <v>725</v>
      </c>
      <c r="AG32" s="10">
        <f t="shared" si="27"/>
        <v>740</v>
      </c>
      <c r="AH32" s="3">
        <f t="shared" si="27"/>
        <v>750</v>
      </c>
      <c r="AI32" s="10">
        <f t="shared" si="27"/>
        <v>760</v>
      </c>
      <c r="AJ32" s="3">
        <f t="shared" si="27"/>
        <v>775</v>
      </c>
      <c r="AK32" s="10">
        <f t="shared" si="27"/>
        <v>785</v>
      </c>
      <c r="AL32" s="3">
        <f t="shared" si="27"/>
        <v>795</v>
      </c>
      <c r="AM32" s="10">
        <f t="shared" si="27"/>
        <v>810</v>
      </c>
      <c r="AN32" s="3">
        <f t="shared" si="27"/>
        <v>820</v>
      </c>
      <c r="AO32" s="10">
        <f t="shared" si="27"/>
        <v>830</v>
      </c>
      <c r="AP32" s="3">
        <f t="shared" si="27"/>
        <v>840</v>
      </c>
      <c r="AQ32" s="10">
        <f t="shared" si="27"/>
        <v>850</v>
      </c>
      <c r="AR32" s="3">
        <f t="shared" si="27"/>
        <v>860</v>
      </c>
      <c r="AS32" s="10">
        <f t="shared" si="27"/>
        <v>870</v>
      </c>
      <c r="AT32" s="3">
        <f t="shared" si="27"/>
        <v>880</v>
      </c>
      <c r="AU32" s="10">
        <f t="shared" si="27"/>
        <v>890</v>
      </c>
      <c r="AV32" s="3">
        <f t="shared" si="27"/>
        <v>900</v>
      </c>
      <c r="AW32" s="10">
        <f t="shared" si="27"/>
        <v>910</v>
      </c>
      <c r="AX32" s="3">
        <f t="shared" si="27"/>
        <v>920</v>
      </c>
      <c r="AY32" s="10">
        <f t="shared" si="27"/>
        <v>930</v>
      </c>
      <c r="AZ32" s="3">
        <f t="shared" si="27"/>
        <v>935</v>
      </c>
      <c r="BA32" s="10">
        <f t="shared" si="27"/>
        <v>945</v>
      </c>
      <c r="BB32" s="3">
        <f t="shared" si="27"/>
        <v>955</v>
      </c>
      <c r="BC32" s="10">
        <f t="shared" si="27"/>
        <v>965</v>
      </c>
      <c r="BD32" s="3">
        <f t="shared" si="27"/>
        <v>970</v>
      </c>
      <c r="BE32" s="10">
        <f t="shared" si="27"/>
        <v>980</v>
      </c>
      <c r="BF32" s="3">
        <f t="shared" si="27"/>
        <v>990</v>
      </c>
      <c r="BG32" s="10">
        <f t="shared" si="27"/>
        <v>995</v>
      </c>
      <c r="BH32" s="3">
        <f t="shared" si="27"/>
        <v>1005</v>
      </c>
      <c r="BI32" s="10">
        <f t="shared" si="27"/>
        <v>1015</v>
      </c>
      <c r="BJ32" s="3">
        <f t="shared" si="27"/>
        <v>1020</v>
      </c>
      <c r="BK32" s="10">
        <f t="shared" si="27"/>
        <v>1030</v>
      </c>
      <c r="BL32" s="3">
        <f t="shared" si="27"/>
        <v>1035</v>
      </c>
      <c r="BM32" s="10">
        <f t="shared" si="27"/>
        <v>1045</v>
      </c>
      <c r="BN32" s="3">
        <f t="shared" si="27"/>
        <v>1050</v>
      </c>
      <c r="BO32" s="10">
        <f t="shared" si="27"/>
        <v>1060</v>
      </c>
      <c r="BP32" s="3">
        <f t="shared" si="27"/>
        <v>1065</v>
      </c>
      <c r="BQ32" s="10">
        <f t="shared" si="27"/>
        <v>1075</v>
      </c>
      <c r="BR32" s="3">
        <f>EL69</f>
        <v>1080</v>
      </c>
      <c r="BS32" s="10">
        <f t="shared" si="22"/>
        <v>1090</v>
      </c>
      <c r="BT32" s="18">
        <f t="shared" si="22"/>
        <v>1095</v>
      </c>
      <c r="BU32" s="13"/>
      <c r="BV32" s="29"/>
      <c r="BW32" s="5"/>
      <c r="BX32" s="5"/>
      <c r="BY32" s="5"/>
      <c r="BZ32" s="2">
        <f t="shared" si="23"/>
        <v>50</v>
      </c>
      <c r="CA32" s="2">
        <f t="shared" si="23"/>
        <v>75</v>
      </c>
      <c r="CB32" s="2">
        <f t="shared" si="23"/>
        <v>100</v>
      </c>
      <c r="CC32" s="2">
        <f t="shared" si="23"/>
        <v>125</v>
      </c>
      <c r="CD32" s="2">
        <f t="shared" si="23"/>
        <v>150</v>
      </c>
      <c r="CE32" s="2">
        <f t="shared" si="23"/>
        <v>175</v>
      </c>
      <c r="CF32" s="2">
        <f t="shared" si="23"/>
        <v>200</v>
      </c>
      <c r="CG32" s="2">
        <f t="shared" si="23"/>
        <v>225</v>
      </c>
      <c r="CH32" s="2">
        <f t="shared" si="23"/>
        <v>250</v>
      </c>
      <c r="CI32" s="2">
        <f t="shared" si="23"/>
        <v>275</v>
      </c>
      <c r="CJ32" s="2">
        <f t="shared" si="23"/>
        <v>300</v>
      </c>
      <c r="CK32" s="2">
        <f t="shared" si="23"/>
        <v>325</v>
      </c>
      <c r="CL32" s="2">
        <f t="shared" si="23"/>
        <v>350</v>
      </c>
      <c r="CM32" s="2">
        <f t="shared" si="23"/>
        <v>375</v>
      </c>
      <c r="CN32" s="2">
        <f t="shared" si="23"/>
        <v>400</v>
      </c>
      <c r="CO32" s="2">
        <f t="shared" si="23"/>
        <v>425</v>
      </c>
      <c r="CP32" s="2">
        <f t="shared" si="19"/>
        <v>450</v>
      </c>
      <c r="CQ32" s="2">
        <f t="shared" si="19"/>
        <v>475</v>
      </c>
      <c r="CR32" s="2">
        <f t="shared" si="19"/>
        <v>500</v>
      </c>
      <c r="CS32" s="2">
        <f t="shared" si="19"/>
        <v>525</v>
      </c>
      <c r="CT32" s="2">
        <f t="shared" si="19"/>
        <v>550</v>
      </c>
      <c r="CU32" s="2">
        <f t="shared" si="19"/>
        <v>575</v>
      </c>
      <c r="CV32" s="2">
        <f t="shared" si="19"/>
        <v>600</v>
      </c>
      <c r="CW32" s="2">
        <f t="shared" si="19"/>
        <v>625</v>
      </c>
      <c r="CX32" s="2">
        <f t="shared" si="19"/>
        <v>650</v>
      </c>
      <c r="CY32" s="2">
        <f t="shared" si="19"/>
        <v>675</v>
      </c>
      <c r="CZ32" s="2">
        <f t="shared" si="19"/>
        <v>700</v>
      </c>
      <c r="DA32" s="2">
        <f t="shared" si="19"/>
        <v>725</v>
      </c>
      <c r="DB32" s="2">
        <f t="shared" si="19"/>
        <v>750</v>
      </c>
      <c r="DC32" s="2">
        <f t="shared" si="19"/>
        <v>775</v>
      </c>
      <c r="DD32" s="2">
        <f t="shared" si="19"/>
        <v>800</v>
      </c>
      <c r="DE32" s="2">
        <f t="shared" si="20"/>
        <v>825</v>
      </c>
      <c r="DF32" s="2">
        <f t="shared" si="20"/>
        <v>850</v>
      </c>
      <c r="DG32" s="2">
        <f t="shared" si="20"/>
        <v>875</v>
      </c>
      <c r="DH32" s="2">
        <f t="shared" si="20"/>
        <v>900</v>
      </c>
      <c r="DI32" s="2">
        <f t="shared" si="20"/>
        <v>925</v>
      </c>
      <c r="DJ32" s="2">
        <f t="shared" si="20"/>
        <v>950</v>
      </c>
      <c r="DK32" s="2">
        <f t="shared" si="20"/>
        <v>975</v>
      </c>
      <c r="DL32" s="2">
        <f t="shared" si="20"/>
        <v>1000</v>
      </c>
      <c r="DM32" s="2">
        <f t="shared" si="20"/>
        <v>1025</v>
      </c>
      <c r="DN32" s="2">
        <f t="shared" si="20"/>
        <v>1050</v>
      </c>
      <c r="DO32" s="2">
        <f t="shared" si="20"/>
        <v>1075</v>
      </c>
      <c r="DP32" s="2">
        <f t="shared" si="20"/>
        <v>1100</v>
      </c>
      <c r="DQ32" s="2">
        <f t="shared" si="20"/>
        <v>1125</v>
      </c>
      <c r="DR32" s="2">
        <f t="shared" si="20"/>
        <v>1150</v>
      </c>
      <c r="DS32" s="2">
        <f t="shared" si="20"/>
        <v>1175</v>
      </c>
      <c r="DT32" s="2">
        <f t="shared" si="20"/>
        <v>1200</v>
      </c>
      <c r="DU32" s="2">
        <f t="shared" si="21"/>
        <v>1225</v>
      </c>
      <c r="DV32" s="2">
        <f t="shared" si="21"/>
        <v>1250</v>
      </c>
      <c r="DW32" s="2">
        <f t="shared" si="21"/>
        <v>1275</v>
      </c>
      <c r="DX32" s="2">
        <f t="shared" si="21"/>
        <v>1300</v>
      </c>
      <c r="DY32" s="2">
        <f t="shared" si="21"/>
        <v>1325</v>
      </c>
      <c r="DZ32" s="2">
        <f t="shared" si="21"/>
        <v>1350</v>
      </c>
      <c r="EA32" s="2">
        <f t="shared" si="21"/>
        <v>1375</v>
      </c>
      <c r="EB32" s="2">
        <f t="shared" si="21"/>
        <v>1400</v>
      </c>
      <c r="EC32" s="2">
        <f t="shared" si="21"/>
        <v>1425</v>
      </c>
      <c r="ED32" s="2">
        <f t="shared" si="21"/>
        <v>1450</v>
      </c>
      <c r="EE32" s="2">
        <f t="shared" si="21"/>
        <v>1475</v>
      </c>
      <c r="EF32" s="2">
        <f t="shared" si="21"/>
        <v>1500</v>
      </c>
      <c r="EG32" s="2">
        <f t="shared" si="21"/>
        <v>1525</v>
      </c>
      <c r="EH32" s="2">
        <f t="shared" si="21"/>
        <v>1550</v>
      </c>
      <c r="EI32" s="2">
        <f t="shared" si="21"/>
        <v>1575</v>
      </c>
      <c r="EJ32" s="2">
        <f t="shared" si="21"/>
        <v>1600</v>
      </c>
      <c r="EK32" s="2">
        <f t="shared" si="24"/>
        <v>1625</v>
      </c>
      <c r="EL32" s="2">
        <f t="shared" si="24"/>
        <v>1650</v>
      </c>
      <c r="EM32" s="2">
        <f t="shared" si="24"/>
        <v>1675</v>
      </c>
      <c r="EN32" s="2">
        <f t="shared" si="24"/>
        <v>1700</v>
      </c>
    </row>
    <row r="33" spans="1:144" ht="8.25" customHeight="1">
      <c r="A33" s="5"/>
      <c r="B33" s="28"/>
      <c r="C33" s="273"/>
      <c r="D33" s="269">
        <f t="shared" si="8"/>
        <v>650</v>
      </c>
      <c r="E33" s="270"/>
      <c r="F33" s="19">
        <f t="shared" si="26"/>
        <v>170</v>
      </c>
      <c r="G33" s="11">
        <f t="shared" si="26"/>
        <v>215</v>
      </c>
      <c r="H33" s="11">
        <f t="shared" si="26"/>
        <v>255</v>
      </c>
      <c r="I33" s="41">
        <f t="shared" si="26"/>
        <v>290</v>
      </c>
      <c r="J33" s="301" t="s">
        <v>27</v>
      </c>
      <c r="K33" s="281"/>
      <c r="L33" s="281"/>
      <c r="M33" s="281"/>
      <c r="N33" s="281"/>
      <c r="O33" s="281"/>
      <c r="P33" s="287">
        <f>BN3/10</f>
        <v>10</v>
      </c>
      <c r="Q33" s="287"/>
      <c r="R33" s="287"/>
      <c r="S33" s="288"/>
      <c r="T33" s="43">
        <f t="shared" si="26"/>
        <v>555</v>
      </c>
      <c r="U33" s="11">
        <f t="shared" si="26"/>
        <v>575</v>
      </c>
      <c r="V33" s="11">
        <f t="shared" si="27"/>
        <v>590</v>
      </c>
      <c r="W33" s="11">
        <f t="shared" si="27"/>
        <v>610</v>
      </c>
      <c r="X33" s="11">
        <f t="shared" si="27"/>
        <v>625</v>
      </c>
      <c r="Y33" s="11">
        <f t="shared" si="27"/>
        <v>640</v>
      </c>
      <c r="Z33" s="11">
        <f t="shared" si="27"/>
        <v>655</v>
      </c>
      <c r="AA33" s="11">
        <f t="shared" si="27"/>
        <v>670</v>
      </c>
      <c r="AB33" s="11">
        <f t="shared" si="27"/>
        <v>685</v>
      </c>
      <c r="AC33" s="11">
        <f t="shared" si="27"/>
        <v>700</v>
      </c>
      <c r="AD33" s="11">
        <f t="shared" si="27"/>
        <v>715</v>
      </c>
      <c r="AE33" s="11">
        <f t="shared" si="27"/>
        <v>725</v>
      </c>
      <c r="AF33" s="11">
        <f t="shared" si="27"/>
        <v>740</v>
      </c>
      <c r="AG33" s="11">
        <f t="shared" si="27"/>
        <v>755</v>
      </c>
      <c r="AH33" s="11">
        <f t="shared" si="27"/>
        <v>765</v>
      </c>
      <c r="AI33" s="11">
        <f t="shared" si="27"/>
        <v>780</v>
      </c>
      <c r="AJ33" s="11">
        <f t="shared" si="27"/>
        <v>790</v>
      </c>
      <c r="AK33" s="11">
        <f t="shared" si="27"/>
        <v>800</v>
      </c>
      <c r="AL33" s="11">
        <f t="shared" si="27"/>
        <v>815</v>
      </c>
      <c r="AM33" s="11">
        <f t="shared" si="27"/>
        <v>825</v>
      </c>
      <c r="AN33" s="11">
        <f t="shared" si="27"/>
        <v>835</v>
      </c>
      <c r="AO33" s="11">
        <f t="shared" si="27"/>
        <v>845</v>
      </c>
      <c r="AP33" s="11">
        <f t="shared" si="27"/>
        <v>860</v>
      </c>
      <c r="AQ33" s="11">
        <f t="shared" si="27"/>
        <v>870</v>
      </c>
      <c r="AR33" s="11">
        <f t="shared" si="27"/>
        <v>880</v>
      </c>
      <c r="AS33" s="11">
        <f t="shared" si="27"/>
        <v>890</v>
      </c>
      <c r="AT33" s="11">
        <f t="shared" si="27"/>
        <v>900</v>
      </c>
      <c r="AU33" s="11">
        <f t="shared" si="27"/>
        <v>910</v>
      </c>
      <c r="AV33" s="11">
        <f t="shared" si="27"/>
        <v>920</v>
      </c>
      <c r="AW33" s="11">
        <f t="shared" si="27"/>
        <v>930</v>
      </c>
      <c r="AX33" s="11">
        <f t="shared" si="27"/>
        <v>940</v>
      </c>
      <c r="AY33" s="11">
        <f t="shared" si="27"/>
        <v>950</v>
      </c>
      <c r="AZ33" s="11">
        <f t="shared" si="27"/>
        <v>955</v>
      </c>
      <c r="BA33" s="11">
        <f t="shared" si="27"/>
        <v>965</v>
      </c>
      <c r="BB33" s="11">
        <f t="shared" si="27"/>
        <v>975</v>
      </c>
      <c r="BC33" s="11">
        <f t="shared" si="27"/>
        <v>985</v>
      </c>
      <c r="BD33" s="11">
        <f t="shared" si="27"/>
        <v>995</v>
      </c>
      <c r="BE33" s="11">
        <f t="shared" si="27"/>
        <v>1000</v>
      </c>
      <c r="BF33" s="11">
        <f t="shared" si="27"/>
        <v>1010</v>
      </c>
      <c r="BG33" s="11">
        <f t="shared" si="27"/>
        <v>1020</v>
      </c>
      <c r="BH33" s="11">
        <f t="shared" si="27"/>
        <v>1025</v>
      </c>
      <c r="BI33" s="11">
        <f t="shared" si="27"/>
        <v>1035</v>
      </c>
      <c r="BJ33" s="11">
        <f t="shared" si="27"/>
        <v>1045</v>
      </c>
      <c r="BK33" s="11">
        <f t="shared" si="27"/>
        <v>1050</v>
      </c>
      <c r="BL33" s="11">
        <f t="shared" si="27"/>
        <v>1060</v>
      </c>
      <c r="BM33" s="11">
        <f t="shared" si="27"/>
        <v>1065</v>
      </c>
      <c r="BN33" s="11">
        <f t="shared" si="27"/>
        <v>1075</v>
      </c>
      <c r="BO33" s="11">
        <f t="shared" si="27"/>
        <v>1085</v>
      </c>
      <c r="BP33" s="11">
        <f t="shared" si="27"/>
        <v>1090</v>
      </c>
      <c r="BQ33" s="11">
        <f t="shared" si="27"/>
        <v>1100</v>
      </c>
      <c r="BR33" s="11">
        <f>EL70</f>
        <v>1105</v>
      </c>
      <c r="BS33" s="11">
        <f t="shared" si="22"/>
        <v>1115</v>
      </c>
      <c r="BT33" s="20">
        <f t="shared" si="22"/>
        <v>1120</v>
      </c>
      <c r="BU33" s="13"/>
      <c r="BV33" s="29"/>
      <c r="BW33" s="5"/>
      <c r="BX33" s="5"/>
      <c r="BY33" s="5"/>
      <c r="BZ33" s="2">
        <f t="shared" si="23"/>
        <v>50</v>
      </c>
      <c r="CA33" s="2">
        <f t="shared" si="23"/>
        <v>75</v>
      </c>
      <c r="CB33" s="2">
        <f t="shared" si="23"/>
        <v>100</v>
      </c>
      <c r="CC33" s="2">
        <f t="shared" si="23"/>
        <v>125</v>
      </c>
      <c r="CD33" s="2">
        <f t="shared" si="23"/>
        <v>150</v>
      </c>
      <c r="CE33" s="2">
        <f t="shared" si="23"/>
        <v>175</v>
      </c>
      <c r="CF33" s="2">
        <f t="shared" si="23"/>
        <v>200</v>
      </c>
      <c r="CG33" s="2">
        <f t="shared" si="23"/>
        <v>225</v>
      </c>
      <c r="CH33" s="2">
        <f t="shared" si="23"/>
        <v>250</v>
      </c>
      <c r="CI33" s="2">
        <f t="shared" si="23"/>
        <v>275</v>
      </c>
      <c r="CJ33" s="2">
        <f t="shared" si="23"/>
        <v>300</v>
      </c>
      <c r="CK33" s="2">
        <f t="shared" si="23"/>
        <v>325</v>
      </c>
      <c r="CL33" s="2">
        <f t="shared" si="23"/>
        <v>350</v>
      </c>
      <c r="CM33" s="2">
        <f t="shared" si="23"/>
        <v>375</v>
      </c>
      <c r="CN33" s="2">
        <f t="shared" si="23"/>
        <v>400</v>
      </c>
      <c r="CO33" s="2">
        <f t="shared" si="23"/>
        <v>425</v>
      </c>
      <c r="CP33" s="2">
        <f t="shared" si="19"/>
        <v>450</v>
      </c>
      <c r="CQ33" s="2">
        <f t="shared" si="19"/>
        <v>475</v>
      </c>
      <c r="CR33" s="2">
        <f t="shared" si="19"/>
        <v>500</v>
      </c>
      <c r="CS33" s="2">
        <f t="shared" si="19"/>
        <v>525</v>
      </c>
      <c r="CT33" s="2">
        <f t="shared" si="19"/>
        <v>550</v>
      </c>
      <c r="CU33" s="2">
        <f t="shared" si="19"/>
        <v>575</v>
      </c>
      <c r="CV33" s="2">
        <f t="shared" si="19"/>
        <v>600</v>
      </c>
      <c r="CW33" s="2">
        <f t="shared" si="19"/>
        <v>625</v>
      </c>
      <c r="CX33" s="2">
        <f t="shared" si="19"/>
        <v>650</v>
      </c>
      <c r="CY33" s="2">
        <f t="shared" si="19"/>
        <v>675</v>
      </c>
      <c r="CZ33" s="2">
        <f t="shared" si="19"/>
        <v>700</v>
      </c>
      <c r="DA33" s="2">
        <f t="shared" si="19"/>
        <v>725</v>
      </c>
      <c r="DB33" s="2">
        <f t="shared" si="19"/>
        <v>750</v>
      </c>
      <c r="DC33" s="2">
        <f t="shared" si="19"/>
        <v>775</v>
      </c>
      <c r="DD33" s="2">
        <f t="shared" si="19"/>
        <v>800</v>
      </c>
      <c r="DE33" s="2">
        <f t="shared" si="20"/>
        <v>825</v>
      </c>
      <c r="DF33" s="2">
        <f t="shared" si="20"/>
        <v>850</v>
      </c>
      <c r="DG33" s="2">
        <f t="shared" si="20"/>
        <v>875</v>
      </c>
      <c r="DH33" s="2">
        <f t="shared" si="20"/>
        <v>900</v>
      </c>
      <c r="DI33" s="2">
        <f t="shared" si="20"/>
        <v>925</v>
      </c>
      <c r="DJ33" s="2">
        <f t="shared" si="20"/>
        <v>950</v>
      </c>
      <c r="DK33" s="2">
        <f t="shared" si="20"/>
        <v>975</v>
      </c>
      <c r="DL33" s="2">
        <f t="shared" si="20"/>
        <v>1000</v>
      </c>
      <c r="DM33" s="2">
        <f t="shared" si="20"/>
        <v>1025</v>
      </c>
      <c r="DN33" s="2">
        <f t="shared" si="20"/>
        <v>1050</v>
      </c>
      <c r="DO33" s="2">
        <f t="shared" si="20"/>
        <v>1075</v>
      </c>
      <c r="DP33" s="2">
        <f t="shared" si="20"/>
        <v>1100</v>
      </c>
      <c r="DQ33" s="2">
        <f t="shared" si="20"/>
        <v>1125</v>
      </c>
      <c r="DR33" s="2">
        <f t="shared" si="20"/>
        <v>1150</v>
      </c>
      <c r="DS33" s="2">
        <f t="shared" si="20"/>
        <v>1175</v>
      </c>
      <c r="DT33" s="2">
        <f t="shared" si="20"/>
        <v>1200</v>
      </c>
      <c r="DU33" s="2">
        <f t="shared" si="21"/>
        <v>1225</v>
      </c>
      <c r="DV33" s="2">
        <f t="shared" si="21"/>
        <v>1250</v>
      </c>
      <c r="DW33" s="2">
        <f t="shared" si="21"/>
        <v>1275</v>
      </c>
      <c r="DX33" s="2">
        <f t="shared" si="21"/>
        <v>1300</v>
      </c>
      <c r="DY33" s="2">
        <f t="shared" si="21"/>
        <v>1325</v>
      </c>
      <c r="DZ33" s="2">
        <f t="shared" si="21"/>
        <v>1350</v>
      </c>
      <c r="EA33" s="2">
        <f t="shared" si="21"/>
        <v>1375</v>
      </c>
      <c r="EB33" s="2">
        <f t="shared" si="21"/>
        <v>1400</v>
      </c>
      <c r="EC33" s="2">
        <f t="shared" si="21"/>
        <v>1425</v>
      </c>
      <c r="ED33" s="2">
        <f t="shared" si="21"/>
        <v>1450</v>
      </c>
      <c r="EE33" s="2">
        <f t="shared" si="21"/>
        <v>1475</v>
      </c>
      <c r="EF33" s="2">
        <f t="shared" si="21"/>
        <v>1500</v>
      </c>
      <c r="EG33" s="2">
        <f t="shared" si="21"/>
        <v>1525</v>
      </c>
      <c r="EH33" s="2">
        <f t="shared" si="21"/>
        <v>1550</v>
      </c>
      <c r="EI33" s="2">
        <f t="shared" si="21"/>
        <v>1575</v>
      </c>
      <c r="EJ33" s="2">
        <f t="shared" si="21"/>
        <v>1600</v>
      </c>
      <c r="EK33" s="2">
        <f t="shared" si="24"/>
        <v>1625</v>
      </c>
      <c r="EL33" s="2">
        <f t="shared" si="24"/>
        <v>1650</v>
      </c>
      <c r="EM33" s="2">
        <f t="shared" si="24"/>
        <v>1675</v>
      </c>
      <c r="EN33" s="2">
        <f t="shared" si="24"/>
        <v>1700</v>
      </c>
    </row>
    <row r="34" spans="1:144" ht="8.25" customHeight="1">
      <c r="A34" s="5"/>
      <c r="B34" s="28"/>
      <c r="C34" s="273"/>
      <c r="D34" s="267">
        <f t="shared" si="8"/>
        <v>675</v>
      </c>
      <c r="E34" s="268"/>
      <c r="F34" s="17">
        <f t="shared" si="26"/>
        <v>170</v>
      </c>
      <c r="G34" s="10">
        <f t="shared" si="26"/>
        <v>220</v>
      </c>
      <c r="H34" s="3">
        <f t="shared" si="26"/>
        <v>260</v>
      </c>
      <c r="I34" s="40">
        <f t="shared" si="26"/>
        <v>295</v>
      </c>
      <c r="J34" s="280" t="s">
        <v>25</v>
      </c>
      <c r="K34" s="281"/>
      <c r="L34" s="281"/>
      <c r="M34" s="281"/>
      <c r="N34" s="281"/>
      <c r="O34" s="281"/>
      <c r="P34" s="287">
        <f>J3/10</f>
        <v>11</v>
      </c>
      <c r="Q34" s="287"/>
      <c r="R34" s="287"/>
      <c r="S34" s="288"/>
      <c r="T34" s="42">
        <f t="shared" si="26"/>
        <v>565</v>
      </c>
      <c r="U34" s="10">
        <f t="shared" si="26"/>
        <v>585</v>
      </c>
      <c r="V34" s="3">
        <f t="shared" si="27"/>
        <v>600</v>
      </c>
      <c r="W34" s="10">
        <f t="shared" si="27"/>
        <v>620</v>
      </c>
      <c r="X34" s="3">
        <f t="shared" si="27"/>
        <v>635</v>
      </c>
      <c r="Y34" s="10">
        <f t="shared" si="27"/>
        <v>650</v>
      </c>
      <c r="Z34" s="3">
        <f t="shared" si="27"/>
        <v>670</v>
      </c>
      <c r="AA34" s="10">
        <f t="shared" si="27"/>
        <v>685</v>
      </c>
      <c r="AB34" s="3">
        <f t="shared" si="27"/>
        <v>700</v>
      </c>
      <c r="AC34" s="10">
        <f t="shared" si="27"/>
        <v>710</v>
      </c>
      <c r="AD34" s="3">
        <f t="shared" si="27"/>
        <v>725</v>
      </c>
      <c r="AE34" s="10">
        <f t="shared" si="27"/>
        <v>740</v>
      </c>
      <c r="AF34" s="3">
        <f t="shared" si="27"/>
        <v>755</v>
      </c>
      <c r="AG34" s="10">
        <f t="shared" si="27"/>
        <v>765</v>
      </c>
      <c r="AH34" s="3">
        <f t="shared" si="27"/>
        <v>780</v>
      </c>
      <c r="AI34" s="10">
        <f t="shared" si="27"/>
        <v>795</v>
      </c>
      <c r="AJ34" s="3">
        <f t="shared" si="27"/>
        <v>805</v>
      </c>
      <c r="AK34" s="10">
        <f t="shared" si="27"/>
        <v>815</v>
      </c>
      <c r="AL34" s="3">
        <f t="shared" si="27"/>
        <v>830</v>
      </c>
      <c r="AM34" s="10">
        <f t="shared" si="27"/>
        <v>840</v>
      </c>
      <c r="AN34" s="3">
        <f t="shared" si="27"/>
        <v>850</v>
      </c>
      <c r="AO34" s="10">
        <f t="shared" si="27"/>
        <v>865</v>
      </c>
      <c r="AP34" s="3">
        <f t="shared" si="27"/>
        <v>875</v>
      </c>
      <c r="AQ34" s="10">
        <f t="shared" si="27"/>
        <v>885</v>
      </c>
      <c r="AR34" s="3">
        <f t="shared" si="27"/>
        <v>895</v>
      </c>
      <c r="AS34" s="10">
        <f t="shared" si="27"/>
        <v>905</v>
      </c>
      <c r="AT34" s="3">
        <f t="shared" si="27"/>
        <v>915</v>
      </c>
      <c r="AU34" s="10">
        <f t="shared" si="27"/>
        <v>925</v>
      </c>
      <c r="AV34" s="3">
        <f t="shared" si="27"/>
        <v>940</v>
      </c>
      <c r="AW34" s="10">
        <f t="shared" si="27"/>
        <v>945</v>
      </c>
      <c r="AX34" s="3">
        <f t="shared" si="27"/>
        <v>955</v>
      </c>
      <c r="AY34" s="10">
        <f t="shared" si="27"/>
        <v>965</v>
      </c>
      <c r="AZ34" s="3">
        <f t="shared" si="27"/>
        <v>975</v>
      </c>
      <c r="BA34" s="10">
        <f t="shared" si="27"/>
        <v>985</v>
      </c>
      <c r="BB34" s="3">
        <f t="shared" si="27"/>
        <v>995</v>
      </c>
      <c r="BC34" s="10">
        <f t="shared" si="27"/>
        <v>1005</v>
      </c>
      <c r="BD34" s="3">
        <f t="shared" si="27"/>
        <v>1015</v>
      </c>
      <c r="BE34" s="10">
        <f t="shared" si="27"/>
        <v>1020</v>
      </c>
      <c r="BF34" s="3">
        <f t="shared" si="27"/>
        <v>1030</v>
      </c>
      <c r="BG34" s="10">
        <f t="shared" si="27"/>
        <v>1040</v>
      </c>
      <c r="BH34" s="3">
        <f t="shared" si="27"/>
        <v>1050</v>
      </c>
      <c r="BI34" s="10">
        <f t="shared" si="27"/>
        <v>1055</v>
      </c>
      <c r="BJ34" s="3">
        <f t="shared" si="27"/>
        <v>1065</v>
      </c>
      <c r="BK34" s="10">
        <f t="shared" si="27"/>
        <v>1075</v>
      </c>
      <c r="BL34" s="3">
        <f t="shared" si="27"/>
        <v>1080</v>
      </c>
      <c r="BM34" s="10">
        <f t="shared" si="27"/>
        <v>1090</v>
      </c>
      <c r="BN34" s="3">
        <f t="shared" si="27"/>
        <v>1095</v>
      </c>
      <c r="BO34" s="10">
        <f t="shared" si="27"/>
        <v>1105</v>
      </c>
      <c r="BP34" s="3">
        <f t="shared" si="27"/>
        <v>1115</v>
      </c>
      <c r="BQ34" s="10">
        <f t="shared" si="27"/>
        <v>1120</v>
      </c>
      <c r="BR34" s="3">
        <f t="shared" si="27"/>
        <v>1130</v>
      </c>
      <c r="BS34" s="10">
        <f t="shared" si="22"/>
        <v>1135</v>
      </c>
      <c r="BT34" s="18">
        <f t="shared" si="22"/>
        <v>1145</v>
      </c>
      <c r="BU34" s="13"/>
      <c r="BV34" s="29"/>
      <c r="BW34" s="5"/>
      <c r="BX34" s="5"/>
      <c r="BY34" s="5"/>
      <c r="BZ34" s="2">
        <f t="shared" si="23"/>
        <v>50</v>
      </c>
      <c r="CA34" s="2">
        <f t="shared" si="23"/>
        <v>75</v>
      </c>
      <c r="CB34" s="2">
        <f t="shared" si="23"/>
        <v>100</v>
      </c>
      <c r="CC34" s="2">
        <f t="shared" si="23"/>
        <v>125</v>
      </c>
      <c r="CD34" s="2">
        <f t="shared" si="23"/>
        <v>150</v>
      </c>
      <c r="CE34" s="2">
        <f t="shared" si="23"/>
        <v>175</v>
      </c>
      <c r="CF34" s="2">
        <f t="shared" si="23"/>
        <v>200</v>
      </c>
      <c r="CG34" s="2">
        <f t="shared" si="23"/>
        <v>225</v>
      </c>
      <c r="CH34" s="2">
        <f t="shared" si="23"/>
        <v>250</v>
      </c>
      <c r="CI34" s="2">
        <f t="shared" si="23"/>
        <v>275</v>
      </c>
      <c r="CJ34" s="2">
        <f t="shared" si="23"/>
        <v>300</v>
      </c>
      <c r="CK34" s="2">
        <f t="shared" si="23"/>
        <v>325</v>
      </c>
      <c r="CL34" s="2">
        <f t="shared" si="23"/>
        <v>350</v>
      </c>
      <c r="CM34" s="2">
        <f t="shared" si="23"/>
        <v>375</v>
      </c>
      <c r="CN34" s="2">
        <f t="shared" si="23"/>
        <v>400</v>
      </c>
      <c r="CO34" s="2">
        <f t="shared" si="23"/>
        <v>425</v>
      </c>
      <c r="CP34" s="2">
        <f t="shared" si="19"/>
        <v>450</v>
      </c>
      <c r="CQ34" s="2">
        <f t="shared" si="19"/>
        <v>475</v>
      </c>
      <c r="CR34" s="2">
        <f t="shared" si="19"/>
        <v>500</v>
      </c>
      <c r="CS34" s="2">
        <f t="shared" si="19"/>
        <v>525</v>
      </c>
      <c r="CT34" s="2">
        <f t="shared" si="19"/>
        <v>550</v>
      </c>
      <c r="CU34" s="2">
        <f t="shared" si="19"/>
        <v>575</v>
      </c>
      <c r="CV34" s="2">
        <f t="shared" si="19"/>
        <v>600</v>
      </c>
      <c r="CW34" s="2">
        <f t="shared" si="19"/>
        <v>625</v>
      </c>
      <c r="CX34" s="2">
        <f t="shared" si="19"/>
        <v>650</v>
      </c>
      <c r="CY34" s="2">
        <f t="shared" si="19"/>
        <v>675</v>
      </c>
      <c r="CZ34" s="2">
        <f t="shared" si="19"/>
        <v>700</v>
      </c>
      <c r="DA34" s="2">
        <f t="shared" si="19"/>
        <v>725</v>
      </c>
      <c r="DB34" s="2">
        <f t="shared" si="19"/>
        <v>750</v>
      </c>
      <c r="DC34" s="2">
        <f t="shared" si="19"/>
        <v>775</v>
      </c>
      <c r="DD34" s="2">
        <f t="shared" si="19"/>
        <v>800</v>
      </c>
      <c r="DE34" s="2">
        <f t="shared" si="20"/>
        <v>825</v>
      </c>
      <c r="DF34" s="2">
        <f t="shared" si="20"/>
        <v>850</v>
      </c>
      <c r="DG34" s="2">
        <f t="shared" si="20"/>
        <v>875</v>
      </c>
      <c r="DH34" s="2">
        <f t="shared" si="20"/>
        <v>900</v>
      </c>
      <c r="DI34" s="2">
        <f t="shared" si="20"/>
        <v>925</v>
      </c>
      <c r="DJ34" s="2">
        <f t="shared" si="20"/>
        <v>950</v>
      </c>
      <c r="DK34" s="2">
        <f t="shared" si="20"/>
        <v>975</v>
      </c>
      <c r="DL34" s="2">
        <f t="shared" si="20"/>
        <v>1000</v>
      </c>
      <c r="DM34" s="2">
        <f t="shared" si="20"/>
        <v>1025</v>
      </c>
      <c r="DN34" s="2">
        <f t="shared" si="20"/>
        <v>1050</v>
      </c>
      <c r="DO34" s="2">
        <f t="shared" si="20"/>
        <v>1075</v>
      </c>
      <c r="DP34" s="2">
        <f t="shared" si="20"/>
        <v>1100</v>
      </c>
      <c r="DQ34" s="2">
        <f t="shared" si="20"/>
        <v>1125</v>
      </c>
      <c r="DR34" s="2">
        <f t="shared" si="20"/>
        <v>1150</v>
      </c>
      <c r="DS34" s="2">
        <f t="shared" si="20"/>
        <v>1175</v>
      </c>
      <c r="DT34" s="2">
        <f t="shared" si="20"/>
        <v>1200</v>
      </c>
      <c r="DU34" s="2">
        <f t="shared" si="21"/>
        <v>1225</v>
      </c>
      <c r="DV34" s="2">
        <f t="shared" si="21"/>
        <v>1250</v>
      </c>
      <c r="DW34" s="2">
        <f t="shared" si="21"/>
        <v>1275</v>
      </c>
      <c r="DX34" s="2">
        <f t="shared" si="21"/>
        <v>1300</v>
      </c>
      <c r="DY34" s="2">
        <f t="shared" si="21"/>
        <v>1325</v>
      </c>
      <c r="DZ34" s="2">
        <f t="shared" si="21"/>
        <v>1350</v>
      </c>
      <c r="EA34" s="2">
        <f t="shared" si="21"/>
        <v>1375</v>
      </c>
      <c r="EB34" s="2">
        <f t="shared" si="21"/>
        <v>1400</v>
      </c>
      <c r="EC34" s="2">
        <f t="shared" si="21"/>
        <v>1425</v>
      </c>
      <c r="ED34" s="2">
        <f t="shared" si="21"/>
        <v>1450</v>
      </c>
      <c r="EE34" s="2">
        <f t="shared" si="21"/>
        <v>1475</v>
      </c>
      <c r="EF34" s="2">
        <f t="shared" si="21"/>
        <v>1500</v>
      </c>
      <c r="EG34" s="2">
        <f t="shared" si="21"/>
        <v>1525</v>
      </c>
      <c r="EH34" s="2">
        <f t="shared" si="21"/>
        <v>1550</v>
      </c>
      <c r="EI34" s="2">
        <f t="shared" si="21"/>
        <v>1575</v>
      </c>
      <c r="EJ34" s="2">
        <f t="shared" si="21"/>
        <v>1600</v>
      </c>
      <c r="EK34" s="2">
        <f t="shared" si="24"/>
        <v>1625</v>
      </c>
      <c r="EL34" s="2">
        <f t="shared" si="24"/>
        <v>1650</v>
      </c>
      <c r="EM34" s="2">
        <f t="shared" si="24"/>
        <v>1675</v>
      </c>
      <c r="EN34" s="2">
        <f t="shared" si="24"/>
        <v>1700</v>
      </c>
    </row>
    <row r="35" spans="1:144" ht="8.25" customHeight="1">
      <c r="A35" s="5"/>
      <c r="B35" s="28"/>
      <c r="C35" s="273"/>
      <c r="D35" s="269">
        <f t="shared" si="8"/>
        <v>700</v>
      </c>
      <c r="E35" s="270"/>
      <c r="F35" s="19">
        <f t="shared" si="26"/>
        <v>175</v>
      </c>
      <c r="G35" s="11">
        <f t="shared" si="26"/>
        <v>220</v>
      </c>
      <c r="H35" s="11">
        <f t="shared" si="26"/>
        <v>265</v>
      </c>
      <c r="I35" s="41">
        <f t="shared" si="26"/>
        <v>300</v>
      </c>
      <c r="J35" s="280" t="s">
        <v>8</v>
      </c>
      <c r="K35" s="281"/>
      <c r="L35" s="281"/>
      <c r="M35" s="281"/>
      <c r="N35" s="281"/>
      <c r="O35" s="281"/>
      <c r="P35" s="295">
        <f>AB5</f>
        <v>0.011</v>
      </c>
      <c r="Q35" s="295"/>
      <c r="R35" s="295"/>
      <c r="S35" s="296"/>
      <c r="T35" s="43">
        <f t="shared" si="27"/>
        <v>575</v>
      </c>
      <c r="U35" s="11">
        <f t="shared" si="27"/>
        <v>595</v>
      </c>
      <c r="V35" s="11">
        <f t="shared" si="27"/>
        <v>610</v>
      </c>
      <c r="W35" s="11">
        <f t="shared" si="27"/>
        <v>630</v>
      </c>
      <c r="X35" s="11">
        <f t="shared" si="27"/>
        <v>645</v>
      </c>
      <c r="Y35" s="11">
        <f t="shared" si="27"/>
        <v>665</v>
      </c>
      <c r="Z35" s="11">
        <f t="shared" si="27"/>
        <v>680</v>
      </c>
      <c r="AA35" s="11">
        <f t="shared" si="27"/>
        <v>695</v>
      </c>
      <c r="AB35" s="11">
        <f t="shared" si="27"/>
        <v>710</v>
      </c>
      <c r="AC35" s="11">
        <f t="shared" si="27"/>
        <v>725</v>
      </c>
      <c r="AD35" s="11">
        <f t="shared" si="27"/>
        <v>740</v>
      </c>
      <c r="AE35" s="11">
        <f t="shared" si="27"/>
        <v>755</v>
      </c>
      <c r="AF35" s="11">
        <f t="shared" si="27"/>
        <v>770</v>
      </c>
      <c r="AG35" s="11">
        <f t="shared" si="27"/>
        <v>780</v>
      </c>
      <c r="AH35" s="11">
        <f t="shared" si="27"/>
        <v>795</v>
      </c>
      <c r="AI35" s="11">
        <f t="shared" si="27"/>
        <v>805</v>
      </c>
      <c r="AJ35" s="11">
        <f t="shared" si="27"/>
        <v>820</v>
      </c>
      <c r="AK35" s="11">
        <f t="shared" si="27"/>
        <v>835</v>
      </c>
      <c r="AL35" s="11">
        <f t="shared" si="27"/>
        <v>845</v>
      </c>
      <c r="AM35" s="11">
        <f t="shared" si="27"/>
        <v>855</v>
      </c>
      <c r="AN35" s="11">
        <f t="shared" si="27"/>
        <v>870</v>
      </c>
      <c r="AO35" s="11">
        <f t="shared" si="27"/>
        <v>880</v>
      </c>
      <c r="AP35" s="11">
        <f t="shared" si="27"/>
        <v>890</v>
      </c>
      <c r="AQ35" s="11">
        <f t="shared" si="27"/>
        <v>905</v>
      </c>
      <c r="AR35" s="11">
        <f t="shared" si="27"/>
        <v>915</v>
      </c>
      <c r="AS35" s="11">
        <f t="shared" si="27"/>
        <v>925</v>
      </c>
      <c r="AT35" s="11">
        <f t="shared" si="27"/>
        <v>935</v>
      </c>
      <c r="AU35" s="11">
        <f t="shared" si="27"/>
        <v>945</v>
      </c>
      <c r="AV35" s="11">
        <f t="shared" si="27"/>
        <v>955</v>
      </c>
      <c r="AW35" s="11">
        <f t="shared" si="27"/>
        <v>965</v>
      </c>
      <c r="AX35" s="11">
        <f t="shared" si="27"/>
        <v>975</v>
      </c>
      <c r="AY35" s="11">
        <f t="shared" si="27"/>
        <v>985</v>
      </c>
      <c r="AZ35" s="11">
        <f t="shared" si="27"/>
        <v>995</v>
      </c>
      <c r="BA35" s="11">
        <f t="shared" si="27"/>
        <v>1005</v>
      </c>
      <c r="BB35" s="11">
        <f t="shared" si="27"/>
        <v>1015</v>
      </c>
      <c r="BC35" s="11">
        <f t="shared" si="27"/>
        <v>1025</v>
      </c>
      <c r="BD35" s="11">
        <f t="shared" si="27"/>
        <v>1035</v>
      </c>
      <c r="BE35" s="11">
        <f t="shared" si="27"/>
        <v>1040</v>
      </c>
      <c r="BF35" s="11">
        <f t="shared" si="27"/>
        <v>1050</v>
      </c>
      <c r="BG35" s="11">
        <f t="shared" si="27"/>
        <v>1060</v>
      </c>
      <c r="BH35" s="11">
        <f aca="true" t="shared" si="28" ref="BH35:BR35">EB72</f>
        <v>1070</v>
      </c>
      <c r="BI35" s="11">
        <f t="shared" si="28"/>
        <v>1080</v>
      </c>
      <c r="BJ35" s="11">
        <f t="shared" si="28"/>
        <v>1085</v>
      </c>
      <c r="BK35" s="11">
        <f t="shared" si="28"/>
        <v>1095</v>
      </c>
      <c r="BL35" s="11">
        <f t="shared" si="28"/>
        <v>1105</v>
      </c>
      <c r="BM35" s="11">
        <f t="shared" si="28"/>
        <v>1110</v>
      </c>
      <c r="BN35" s="11">
        <f t="shared" si="28"/>
        <v>1120</v>
      </c>
      <c r="BO35" s="11">
        <f t="shared" si="28"/>
        <v>1130</v>
      </c>
      <c r="BP35" s="11">
        <f t="shared" si="28"/>
        <v>1135</v>
      </c>
      <c r="BQ35" s="11">
        <f t="shared" si="28"/>
        <v>1145</v>
      </c>
      <c r="BR35" s="11">
        <f t="shared" si="28"/>
        <v>1150</v>
      </c>
      <c r="BS35" s="11">
        <f t="shared" si="22"/>
        <v>1160</v>
      </c>
      <c r="BT35" s="20">
        <f t="shared" si="22"/>
        <v>1165</v>
      </c>
      <c r="BU35" s="13"/>
      <c r="BV35" s="29"/>
      <c r="BW35" s="5"/>
      <c r="BX35" s="5"/>
      <c r="BY35" s="5"/>
      <c r="BZ35" s="2">
        <f t="shared" si="23"/>
        <v>50</v>
      </c>
      <c r="CA35" s="2">
        <f t="shared" si="23"/>
        <v>75</v>
      </c>
      <c r="CB35" s="2">
        <f t="shared" si="23"/>
        <v>100</v>
      </c>
      <c r="CC35" s="2">
        <f t="shared" si="23"/>
        <v>125</v>
      </c>
      <c r="CD35" s="2">
        <f t="shared" si="23"/>
        <v>150</v>
      </c>
      <c r="CE35" s="2">
        <f t="shared" si="23"/>
        <v>175</v>
      </c>
      <c r="CF35" s="2">
        <f t="shared" si="23"/>
        <v>200</v>
      </c>
      <c r="CG35" s="2">
        <f t="shared" si="23"/>
        <v>225</v>
      </c>
      <c r="CH35" s="2">
        <f t="shared" si="23"/>
        <v>250</v>
      </c>
      <c r="CI35" s="2">
        <f t="shared" si="23"/>
        <v>275</v>
      </c>
      <c r="CJ35" s="2">
        <f t="shared" si="23"/>
        <v>300</v>
      </c>
      <c r="CK35" s="2">
        <f t="shared" si="23"/>
        <v>325</v>
      </c>
      <c r="CL35" s="2">
        <f t="shared" si="23"/>
        <v>350</v>
      </c>
      <c r="CM35" s="2">
        <f t="shared" si="23"/>
        <v>375</v>
      </c>
      <c r="CN35" s="2">
        <f t="shared" si="23"/>
        <v>400</v>
      </c>
      <c r="CO35" s="2">
        <f t="shared" si="23"/>
        <v>425</v>
      </c>
      <c r="CP35" s="2">
        <f t="shared" si="19"/>
        <v>450</v>
      </c>
      <c r="CQ35" s="2">
        <f t="shared" si="19"/>
        <v>475</v>
      </c>
      <c r="CR35" s="2">
        <f t="shared" si="19"/>
        <v>500</v>
      </c>
      <c r="CS35" s="2">
        <f t="shared" si="19"/>
        <v>525</v>
      </c>
      <c r="CT35" s="2">
        <f t="shared" si="19"/>
        <v>550</v>
      </c>
      <c r="CU35" s="2">
        <f t="shared" si="19"/>
        <v>575</v>
      </c>
      <c r="CV35" s="2">
        <f t="shared" si="19"/>
        <v>600</v>
      </c>
      <c r="CW35" s="2">
        <f t="shared" si="19"/>
        <v>625</v>
      </c>
      <c r="CX35" s="2">
        <f t="shared" si="19"/>
        <v>650</v>
      </c>
      <c r="CY35" s="2">
        <f t="shared" si="19"/>
        <v>675</v>
      </c>
      <c r="CZ35" s="2">
        <f t="shared" si="19"/>
        <v>700</v>
      </c>
      <c r="DA35" s="2">
        <f t="shared" si="19"/>
        <v>725</v>
      </c>
      <c r="DB35" s="2">
        <f t="shared" si="19"/>
        <v>750</v>
      </c>
      <c r="DC35" s="2">
        <f t="shared" si="19"/>
        <v>775</v>
      </c>
      <c r="DD35" s="2">
        <f t="shared" si="19"/>
        <v>800</v>
      </c>
      <c r="DE35" s="2">
        <f t="shared" si="20"/>
        <v>825</v>
      </c>
      <c r="DF35" s="2">
        <f t="shared" si="20"/>
        <v>850</v>
      </c>
      <c r="DG35" s="2">
        <f t="shared" si="20"/>
        <v>875</v>
      </c>
      <c r="DH35" s="2">
        <f t="shared" si="20"/>
        <v>900</v>
      </c>
      <c r="DI35" s="2">
        <f t="shared" si="20"/>
        <v>925</v>
      </c>
      <c r="DJ35" s="2">
        <f t="shared" si="20"/>
        <v>950</v>
      </c>
      <c r="DK35" s="2">
        <f t="shared" si="20"/>
        <v>975</v>
      </c>
      <c r="DL35" s="2">
        <f t="shared" si="20"/>
        <v>1000</v>
      </c>
      <c r="DM35" s="2">
        <f t="shared" si="20"/>
        <v>1025</v>
      </c>
      <c r="DN35" s="2">
        <f t="shared" si="20"/>
        <v>1050</v>
      </c>
      <c r="DO35" s="2">
        <f t="shared" si="20"/>
        <v>1075</v>
      </c>
      <c r="DP35" s="2">
        <f t="shared" si="20"/>
        <v>1100</v>
      </c>
      <c r="DQ35" s="2">
        <f t="shared" si="20"/>
        <v>1125</v>
      </c>
      <c r="DR35" s="2">
        <f t="shared" si="20"/>
        <v>1150</v>
      </c>
      <c r="DS35" s="2">
        <f t="shared" si="20"/>
        <v>1175</v>
      </c>
      <c r="DT35" s="2">
        <f t="shared" si="20"/>
        <v>1200</v>
      </c>
      <c r="DU35" s="2">
        <f t="shared" si="21"/>
        <v>1225</v>
      </c>
      <c r="DV35" s="2">
        <f t="shared" si="21"/>
        <v>1250</v>
      </c>
      <c r="DW35" s="2">
        <f t="shared" si="21"/>
        <v>1275</v>
      </c>
      <c r="DX35" s="2">
        <f t="shared" si="21"/>
        <v>1300</v>
      </c>
      <c r="DY35" s="2">
        <f t="shared" si="21"/>
        <v>1325</v>
      </c>
      <c r="DZ35" s="2">
        <f t="shared" si="21"/>
        <v>1350</v>
      </c>
      <c r="EA35" s="2">
        <f t="shared" si="21"/>
        <v>1375</v>
      </c>
      <c r="EB35" s="2">
        <f t="shared" si="21"/>
        <v>1400</v>
      </c>
      <c r="EC35" s="2">
        <f t="shared" si="21"/>
        <v>1425</v>
      </c>
      <c r="ED35" s="2">
        <f t="shared" si="21"/>
        <v>1450</v>
      </c>
      <c r="EE35" s="2">
        <f t="shared" si="21"/>
        <v>1475</v>
      </c>
      <c r="EF35" s="2">
        <f t="shared" si="21"/>
        <v>1500</v>
      </c>
      <c r="EG35" s="2">
        <f t="shared" si="21"/>
        <v>1525</v>
      </c>
      <c r="EH35" s="2">
        <f t="shared" si="21"/>
        <v>1550</v>
      </c>
      <c r="EI35" s="2">
        <f t="shared" si="21"/>
        <v>1575</v>
      </c>
      <c r="EJ35" s="2">
        <f t="shared" si="21"/>
        <v>1600</v>
      </c>
      <c r="EK35" s="2">
        <f t="shared" si="24"/>
        <v>1625</v>
      </c>
      <c r="EL35" s="2">
        <f t="shared" si="24"/>
        <v>1650</v>
      </c>
      <c r="EM35" s="2">
        <f t="shared" si="24"/>
        <v>1675</v>
      </c>
      <c r="EN35" s="2">
        <f t="shared" si="24"/>
        <v>1700</v>
      </c>
    </row>
    <row r="36" spans="1:144" ht="8.25" customHeight="1">
      <c r="A36" s="5"/>
      <c r="B36" s="28"/>
      <c r="C36" s="273"/>
      <c r="D36" s="267">
        <f t="shared" si="8"/>
        <v>725</v>
      </c>
      <c r="E36" s="268"/>
      <c r="F36" s="17">
        <f t="shared" si="26"/>
        <v>175</v>
      </c>
      <c r="G36" s="10">
        <f t="shared" si="26"/>
        <v>225</v>
      </c>
      <c r="H36" s="3">
        <f t="shared" si="26"/>
        <v>265</v>
      </c>
      <c r="I36" s="40">
        <f t="shared" si="26"/>
        <v>305</v>
      </c>
      <c r="J36" s="284" t="s">
        <v>24</v>
      </c>
      <c r="K36" s="281"/>
      <c r="L36" s="281"/>
      <c r="M36" s="281"/>
      <c r="N36" s="281"/>
      <c r="O36" s="281"/>
      <c r="P36" s="293">
        <f>AK5</f>
        <v>3.7878787878787885</v>
      </c>
      <c r="Q36" s="293"/>
      <c r="R36" s="293"/>
      <c r="S36" s="294"/>
      <c r="T36" s="42">
        <f t="shared" si="26"/>
        <v>585</v>
      </c>
      <c r="U36" s="10">
        <f t="shared" si="26"/>
        <v>605</v>
      </c>
      <c r="V36" s="3">
        <f aca="true" t="shared" si="29" ref="V36:AK38">CP73</f>
        <v>625</v>
      </c>
      <c r="W36" s="10">
        <f t="shared" si="29"/>
        <v>640</v>
      </c>
      <c r="X36" s="3">
        <f t="shared" si="29"/>
        <v>660</v>
      </c>
      <c r="Y36" s="10">
        <f t="shared" si="29"/>
        <v>675</v>
      </c>
      <c r="Z36" s="3">
        <f t="shared" si="29"/>
        <v>690</v>
      </c>
      <c r="AA36" s="10">
        <f t="shared" si="29"/>
        <v>705</v>
      </c>
      <c r="AB36" s="3">
        <f t="shared" si="29"/>
        <v>725</v>
      </c>
      <c r="AC36" s="10">
        <f t="shared" si="29"/>
        <v>740</v>
      </c>
      <c r="AD36" s="3">
        <f t="shared" si="29"/>
        <v>755</v>
      </c>
      <c r="AE36" s="10">
        <f t="shared" si="29"/>
        <v>765</v>
      </c>
      <c r="AF36" s="3">
        <f t="shared" si="29"/>
        <v>780</v>
      </c>
      <c r="AG36" s="10">
        <f t="shared" si="29"/>
        <v>795</v>
      </c>
      <c r="AH36" s="3">
        <f t="shared" si="29"/>
        <v>810</v>
      </c>
      <c r="AI36" s="10">
        <f t="shared" si="29"/>
        <v>820</v>
      </c>
      <c r="AJ36" s="3">
        <f t="shared" si="29"/>
        <v>835</v>
      </c>
      <c r="AK36" s="10">
        <f t="shared" si="29"/>
        <v>845</v>
      </c>
      <c r="AL36" s="3">
        <f aca="true" t="shared" si="30" ref="AL36:BA38">DF73</f>
        <v>860</v>
      </c>
      <c r="AM36" s="10">
        <f t="shared" si="30"/>
        <v>870</v>
      </c>
      <c r="AN36" s="3">
        <f t="shared" si="30"/>
        <v>885</v>
      </c>
      <c r="AO36" s="10">
        <f t="shared" si="30"/>
        <v>895</v>
      </c>
      <c r="AP36" s="3">
        <f t="shared" si="30"/>
        <v>910</v>
      </c>
      <c r="AQ36" s="10">
        <f t="shared" si="30"/>
        <v>920</v>
      </c>
      <c r="AR36" s="3">
        <f t="shared" si="30"/>
        <v>930</v>
      </c>
      <c r="AS36" s="10">
        <f t="shared" si="30"/>
        <v>940</v>
      </c>
      <c r="AT36" s="3">
        <f t="shared" si="30"/>
        <v>950</v>
      </c>
      <c r="AU36" s="10">
        <f t="shared" si="30"/>
        <v>965</v>
      </c>
      <c r="AV36" s="3">
        <f t="shared" si="30"/>
        <v>975</v>
      </c>
      <c r="AW36" s="10">
        <f t="shared" si="30"/>
        <v>985</v>
      </c>
      <c r="AX36" s="3">
        <f t="shared" si="30"/>
        <v>995</v>
      </c>
      <c r="AY36" s="10">
        <f t="shared" si="30"/>
        <v>1005</v>
      </c>
      <c r="AZ36" s="3">
        <f t="shared" si="30"/>
        <v>1015</v>
      </c>
      <c r="BA36" s="10">
        <f t="shared" si="30"/>
        <v>1025</v>
      </c>
      <c r="BB36" s="3">
        <f aca="true" t="shared" si="31" ref="BB36:BQ38">DV73</f>
        <v>1035</v>
      </c>
      <c r="BC36" s="10">
        <f t="shared" si="31"/>
        <v>1045</v>
      </c>
      <c r="BD36" s="3">
        <f t="shared" si="31"/>
        <v>1055</v>
      </c>
      <c r="BE36" s="10">
        <f t="shared" si="31"/>
        <v>1060</v>
      </c>
      <c r="BF36" s="3">
        <f t="shared" si="31"/>
        <v>1070</v>
      </c>
      <c r="BG36" s="10">
        <f t="shared" si="31"/>
        <v>1080</v>
      </c>
      <c r="BH36" s="3">
        <f t="shared" si="31"/>
        <v>1090</v>
      </c>
      <c r="BI36" s="10">
        <f t="shared" si="31"/>
        <v>1100</v>
      </c>
      <c r="BJ36" s="3">
        <f t="shared" si="31"/>
        <v>1105</v>
      </c>
      <c r="BK36" s="10">
        <f t="shared" si="31"/>
        <v>1115</v>
      </c>
      <c r="BL36" s="3">
        <f t="shared" si="31"/>
        <v>1125</v>
      </c>
      <c r="BM36" s="10">
        <f t="shared" si="31"/>
        <v>1135</v>
      </c>
      <c r="BN36" s="3">
        <f t="shared" si="31"/>
        <v>1140</v>
      </c>
      <c r="BO36" s="10">
        <f t="shared" si="31"/>
        <v>1150</v>
      </c>
      <c r="BP36" s="3">
        <f t="shared" si="31"/>
        <v>1160</v>
      </c>
      <c r="BQ36" s="10">
        <f t="shared" si="31"/>
        <v>1165</v>
      </c>
      <c r="BR36" s="3">
        <f>EL73</f>
        <v>1175</v>
      </c>
      <c r="BS36" s="10">
        <f t="shared" si="22"/>
        <v>1180</v>
      </c>
      <c r="BT36" s="18">
        <f t="shared" si="22"/>
        <v>1190</v>
      </c>
      <c r="BU36" s="13"/>
      <c r="BV36" s="29"/>
      <c r="BW36" s="5"/>
      <c r="BX36" s="5"/>
      <c r="BY36" s="5"/>
      <c r="BZ36" s="2">
        <f t="shared" si="23"/>
        <v>50</v>
      </c>
      <c r="CA36" s="2">
        <f t="shared" si="23"/>
        <v>75</v>
      </c>
      <c r="CB36" s="2">
        <f t="shared" si="23"/>
        <v>100</v>
      </c>
      <c r="CC36" s="2">
        <f t="shared" si="23"/>
        <v>125</v>
      </c>
      <c r="CD36" s="2">
        <f t="shared" si="23"/>
        <v>150</v>
      </c>
      <c r="CE36" s="2">
        <f t="shared" si="23"/>
        <v>175</v>
      </c>
      <c r="CF36" s="2">
        <f t="shared" si="23"/>
        <v>200</v>
      </c>
      <c r="CG36" s="2">
        <f t="shared" si="23"/>
        <v>225</v>
      </c>
      <c r="CH36" s="2">
        <f t="shared" si="23"/>
        <v>250</v>
      </c>
      <c r="CI36" s="2">
        <f t="shared" si="23"/>
        <v>275</v>
      </c>
      <c r="CJ36" s="2">
        <f t="shared" si="23"/>
        <v>300</v>
      </c>
      <c r="CK36" s="2">
        <f t="shared" si="23"/>
        <v>325</v>
      </c>
      <c r="CL36" s="2">
        <f t="shared" si="23"/>
        <v>350</v>
      </c>
      <c r="CM36" s="2">
        <f t="shared" si="23"/>
        <v>375</v>
      </c>
      <c r="CN36" s="2">
        <f t="shared" si="23"/>
        <v>400</v>
      </c>
      <c r="CO36" s="2">
        <f t="shared" si="23"/>
        <v>425</v>
      </c>
      <c r="CP36" s="2">
        <f t="shared" si="19"/>
        <v>450</v>
      </c>
      <c r="CQ36" s="2">
        <f t="shared" si="19"/>
        <v>475</v>
      </c>
      <c r="CR36" s="2">
        <f t="shared" si="19"/>
        <v>500</v>
      </c>
      <c r="CS36" s="2">
        <f t="shared" si="19"/>
        <v>525</v>
      </c>
      <c r="CT36" s="2">
        <f t="shared" si="19"/>
        <v>550</v>
      </c>
      <c r="CU36" s="2">
        <f t="shared" si="19"/>
        <v>575</v>
      </c>
      <c r="CV36" s="2">
        <f t="shared" si="19"/>
        <v>600</v>
      </c>
      <c r="CW36" s="2">
        <f t="shared" si="19"/>
        <v>625</v>
      </c>
      <c r="CX36" s="2">
        <f t="shared" si="19"/>
        <v>650</v>
      </c>
      <c r="CY36" s="2">
        <f t="shared" si="19"/>
        <v>675</v>
      </c>
      <c r="CZ36" s="2">
        <f t="shared" si="19"/>
        <v>700</v>
      </c>
      <c r="DA36" s="2">
        <f t="shared" si="19"/>
        <v>725</v>
      </c>
      <c r="DB36" s="2">
        <f t="shared" si="19"/>
        <v>750</v>
      </c>
      <c r="DC36" s="2">
        <f t="shared" si="19"/>
        <v>775</v>
      </c>
      <c r="DD36" s="2">
        <f t="shared" si="19"/>
        <v>800</v>
      </c>
      <c r="DE36" s="2">
        <f t="shared" si="20"/>
        <v>825</v>
      </c>
      <c r="DF36" s="2">
        <f t="shared" si="20"/>
        <v>850</v>
      </c>
      <c r="DG36" s="2">
        <f t="shared" si="20"/>
        <v>875</v>
      </c>
      <c r="DH36" s="2">
        <f t="shared" si="20"/>
        <v>900</v>
      </c>
      <c r="DI36" s="2">
        <f t="shared" si="20"/>
        <v>925</v>
      </c>
      <c r="DJ36" s="2">
        <f t="shared" si="20"/>
        <v>950</v>
      </c>
      <c r="DK36" s="2">
        <f t="shared" si="20"/>
        <v>975</v>
      </c>
      <c r="DL36" s="2">
        <f t="shared" si="20"/>
        <v>1000</v>
      </c>
      <c r="DM36" s="2">
        <f t="shared" si="20"/>
        <v>1025</v>
      </c>
      <c r="DN36" s="2">
        <f t="shared" si="20"/>
        <v>1050</v>
      </c>
      <c r="DO36" s="2">
        <f t="shared" si="20"/>
        <v>1075</v>
      </c>
      <c r="DP36" s="2">
        <f t="shared" si="20"/>
        <v>1100</v>
      </c>
      <c r="DQ36" s="2">
        <f t="shared" si="20"/>
        <v>1125</v>
      </c>
      <c r="DR36" s="2">
        <f t="shared" si="20"/>
        <v>1150</v>
      </c>
      <c r="DS36" s="2">
        <f t="shared" si="20"/>
        <v>1175</v>
      </c>
      <c r="DT36" s="2">
        <f t="shared" si="20"/>
        <v>1200</v>
      </c>
      <c r="DU36" s="2">
        <f t="shared" si="21"/>
        <v>1225</v>
      </c>
      <c r="DV36" s="2">
        <f t="shared" si="21"/>
        <v>1250</v>
      </c>
      <c r="DW36" s="2">
        <f t="shared" si="21"/>
        <v>1275</v>
      </c>
      <c r="DX36" s="2">
        <f t="shared" si="21"/>
        <v>1300</v>
      </c>
      <c r="DY36" s="2">
        <f t="shared" si="21"/>
        <v>1325</v>
      </c>
      <c r="DZ36" s="2">
        <f t="shared" si="21"/>
        <v>1350</v>
      </c>
      <c r="EA36" s="2">
        <f t="shared" si="21"/>
        <v>1375</v>
      </c>
      <c r="EB36" s="2">
        <f t="shared" si="21"/>
        <v>1400</v>
      </c>
      <c r="EC36" s="2">
        <f t="shared" si="21"/>
        <v>1425</v>
      </c>
      <c r="ED36" s="2">
        <f t="shared" si="21"/>
        <v>1450</v>
      </c>
      <c r="EE36" s="2">
        <f t="shared" si="21"/>
        <v>1475</v>
      </c>
      <c r="EF36" s="2">
        <f t="shared" si="21"/>
        <v>1500</v>
      </c>
      <c r="EG36" s="2">
        <f t="shared" si="21"/>
        <v>1525</v>
      </c>
      <c r="EH36" s="2">
        <f t="shared" si="21"/>
        <v>1550</v>
      </c>
      <c r="EI36" s="2">
        <f t="shared" si="21"/>
        <v>1575</v>
      </c>
      <c r="EJ36" s="2">
        <f t="shared" si="21"/>
        <v>1600</v>
      </c>
      <c r="EK36" s="2">
        <f t="shared" si="24"/>
        <v>1625</v>
      </c>
      <c r="EL36" s="2">
        <f t="shared" si="24"/>
        <v>1650</v>
      </c>
      <c r="EM36" s="2">
        <f t="shared" si="24"/>
        <v>1675</v>
      </c>
      <c r="EN36" s="2">
        <f t="shared" si="24"/>
        <v>1700</v>
      </c>
    </row>
    <row r="37" spans="1:144" ht="8.25" customHeight="1">
      <c r="A37" s="5"/>
      <c r="B37" s="28"/>
      <c r="C37" s="273"/>
      <c r="D37" s="269">
        <f t="shared" si="8"/>
        <v>750</v>
      </c>
      <c r="E37" s="270"/>
      <c r="F37" s="19">
        <f t="shared" si="26"/>
        <v>180</v>
      </c>
      <c r="G37" s="11">
        <f t="shared" si="26"/>
        <v>230</v>
      </c>
      <c r="H37" s="11">
        <f t="shared" si="26"/>
        <v>270</v>
      </c>
      <c r="I37" s="41">
        <f t="shared" si="26"/>
        <v>310</v>
      </c>
      <c r="J37" s="284" t="s">
        <v>23</v>
      </c>
      <c r="K37" s="281"/>
      <c r="L37" s="281"/>
      <c r="M37" s="281"/>
      <c r="N37" s="281"/>
      <c r="O37" s="281"/>
      <c r="P37" s="285">
        <f>(0.625*P36*P34)*1000/100000</f>
        <v>0.2604166666666667</v>
      </c>
      <c r="Q37" s="285"/>
      <c r="R37" s="285"/>
      <c r="S37" s="286"/>
      <c r="T37" s="43">
        <f t="shared" si="26"/>
        <v>595</v>
      </c>
      <c r="U37" s="11">
        <f t="shared" si="26"/>
        <v>615</v>
      </c>
      <c r="V37" s="11">
        <f t="shared" si="29"/>
        <v>630</v>
      </c>
      <c r="W37" s="11">
        <f t="shared" si="29"/>
        <v>650</v>
      </c>
      <c r="X37" s="11">
        <f t="shared" si="29"/>
        <v>670</v>
      </c>
      <c r="Y37" s="11">
        <f t="shared" si="29"/>
        <v>685</v>
      </c>
      <c r="Z37" s="11">
        <f t="shared" si="29"/>
        <v>700</v>
      </c>
      <c r="AA37" s="11">
        <f t="shared" si="29"/>
        <v>720</v>
      </c>
      <c r="AB37" s="11">
        <f t="shared" si="29"/>
        <v>735</v>
      </c>
      <c r="AC37" s="11">
        <f t="shared" si="29"/>
        <v>750</v>
      </c>
      <c r="AD37" s="11">
        <f t="shared" si="29"/>
        <v>765</v>
      </c>
      <c r="AE37" s="11">
        <f t="shared" si="29"/>
        <v>780</v>
      </c>
      <c r="AF37" s="11">
        <f t="shared" si="29"/>
        <v>795</v>
      </c>
      <c r="AG37" s="11">
        <f t="shared" si="29"/>
        <v>810</v>
      </c>
      <c r="AH37" s="11">
        <f t="shared" si="29"/>
        <v>820</v>
      </c>
      <c r="AI37" s="11">
        <f t="shared" si="29"/>
        <v>835</v>
      </c>
      <c r="AJ37" s="11">
        <f t="shared" si="29"/>
        <v>850</v>
      </c>
      <c r="AK37" s="11">
        <f t="shared" si="29"/>
        <v>860</v>
      </c>
      <c r="AL37" s="11">
        <f t="shared" si="30"/>
        <v>875</v>
      </c>
      <c r="AM37" s="11">
        <f t="shared" si="30"/>
        <v>885</v>
      </c>
      <c r="AN37" s="11">
        <f t="shared" si="30"/>
        <v>900</v>
      </c>
      <c r="AO37" s="11">
        <f t="shared" si="30"/>
        <v>910</v>
      </c>
      <c r="AP37" s="11">
        <f t="shared" si="30"/>
        <v>925</v>
      </c>
      <c r="AQ37" s="11">
        <f t="shared" si="30"/>
        <v>935</v>
      </c>
      <c r="AR37" s="11">
        <f t="shared" si="30"/>
        <v>945</v>
      </c>
      <c r="AS37" s="11">
        <f t="shared" si="30"/>
        <v>960</v>
      </c>
      <c r="AT37" s="11">
        <f t="shared" si="30"/>
        <v>970</v>
      </c>
      <c r="AU37" s="11">
        <f t="shared" si="30"/>
        <v>980</v>
      </c>
      <c r="AV37" s="11">
        <f t="shared" si="30"/>
        <v>990</v>
      </c>
      <c r="AW37" s="11">
        <f t="shared" si="30"/>
        <v>1000</v>
      </c>
      <c r="AX37" s="11">
        <f t="shared" si="30"/>
        <v>1010</v>
      </c>
      <c r="AY37" s="11">
        <f t="shared" si="30"/>
        <v>1020</v>
      </c>
      <c r="AZ37" s="11">
        <f t="shared" si="30"/>
        <v>1030</v>
      </c>
      <c r="BA37" s="11">
        <f t="shared" si="30"/>
        <v>1045</v>
      </c>
      <c r="BB37" s="11">
        <f t="shared" si="31"/>
        <v>1050</v>
      </c>
      <c r="BC37" s="11">
        <f t="shared" si="31"/>
        <v>1060</v>
      </c>
      <c r="BD37" s="11">
        <f t="shared" si="31"/>
        <v>1070</v>
      </c>
      <c r="BE37" s="11">
        <f t="shared" si="31"/>
        <v>1080</v>
      </c>
      <c r="BF37" s="11">
        <f t="shared" si="31"/>
        <v>1090</v>
      </c>
      <c r="BG37" s="11">
        <f t="shared" si="31"/>
        <v>1100</v>
      </c>
      <c r="BH37" s="11">
        <f t="shared" si="31"/>
        <v>1110</v>
      </c>
      <c r="BI37" s="11">
        <f t="shared" si="31"/>
        <v>1120</v>
      </c>
      <c r="BJ37" s="11">
        <f t="shared" si="31"/>
        <v>1125</v>
      </c>
      <c r="BK37" s="11">
        <f t="shared" si="31"/>
        <v>1135</v>
      </c>
      <c r="BL37" s="11">
        <f t="shared" si="31"/>
        <v>1145</v>
      </c>
      <c r="BM37" s="11">
        <f t="shared" si="31"/>
        <v>1155</v>
      </c>
      <c r="BN37" s="11">
        <f t="shared" si="31"/>
        <v>1160</v>
      </c>
      <c r="BO37" s="11">
        <f t="shared" si="31"/>
        <v>1170</v>
      </c>
      <c r="BP37" s="11">
        <f t="shared" si="31"/>
        <v>1180</v>
      </c>
      <c r="BQ37" s="11">
        <f t="shared" si="31"/>
        <v>1190</v>
      </c>
      <c r="BR37" s="11">
        <f>EL74</f>
        <v>1195</v>
      </c>
      <c r="BS37" s="11">
        <f t="shared" si="22"/>
        <v>1205</v>
      </c>
      <c r="BT37" s="20">
        <f t="shared" si="22"/>
        <v>1210</v>
      </c>
      <c r="BU37" s="13"/>
      <c r="BV37" s="29"/>
      <c r="BW37" s="5"/>
      <c r="BX37" s="5"/>
      <c r="BY37" s="5"/>
      <c r="BZ37" s="2">
        <f t="shared" si="23"/>
        <v>50</v>
      </c>
      <c r="CA37" s="2">
        <f t="shared" si="23"/>
        <v>75</v>
      </c>
      <c r="CB37" s="2">
        <f t="shared" si="23"/>
        <v>100</v>
      </c>
      <c r="CC37" s="2">
        <f t="shared" si="23"/>
        <v>125</v>
      </c>
      <c r="CD37" s="2">
        <f t="shared" si="23"/>
        <v>150</v>
      </c>
      <c r="CE37" s="2">
        <f t="shared" si="23"/>
        <v>175</v>
      </c>
      <c r="CF37" s="2">
        <f t="shared" si="23"/>
        <v>200</v>
      </c>
      <c r="CG37" s="2">
        <f t="shared" si="23"/>
        <v>225</v>
      </c>
      <c r="CH37" s="2">
        <f t="shared" si="23"/>
        <v>250</v>
      </c>
      <c r="CI37" s="2">
        <f t="shared" si="23"/>
        <v>275</v>
      </c>
      <c r="CJ37" s="2">
        <f t="shared" si="23"/>
        <v>300</v>
      </c>
      <c r="CK37" s="2">
        <f t="shared" si="23"/>
        <v>325</v>
      </c>
      <c r="CL37" s="2">
        <f t="shared" si="23"/>
        <v>350</v>
      </c>
      <c r="CM37" s="2">
        <f t="shared" si="23"/>
        <v>375</v>
      </c>
      <c r="CN37" s="2">
        <f t="shared" si="23"/>
        <v>400</v>
      </c>
      <c r="CO37" s="2">
        <f t="shared" si="23"/>
        <v>425</v>
      </c>
      <c r="CP37" s="2">
        <f t="shared" si="19"/>
        <v>450</v>
      </c>
      <c r="CQ37" s="2">
        <f t="shared" si="19"/>
        <v>475</v>
      </c>
      <c r="CR37" s="2">
        <f t="shared" si="19"/>
        <v>500</v>
      </c>
      <c r="CS37" s="2">
        <f t="shared" si="19"/>
        <v>525</v>
      </c>
      <c r="CT37" s="2">
        <f t="shared" si="19"/>
        <v>550</v>
      </c>
      <c r="CU37" s="2">
        <f t="shared" si="19"/>
        <v>575</v>
      </c>
      <c r="CV37" s="2">
        <f t="shared" si="19"/>
        <v>600</v>
      </c>
      <c r="CW37" s="2">
        <f t="shared" si="19"/>
        <v>625</v>
      </c>
      <c r="CX37" s="2">
        <f t="shared" si="19"/>
        <v>650</v>
      </c>
      <c r="CY37" s="2">
        <f t="shared" si="19"/>
        <v>675</v>
      </c>
      <c r="CZ37" s="2">
        <f t="shared" si="19"/>
        <v>700</v>
      </c>
      <c r="DA37" s="2">
        <f t="shared" si="19"/>
        <v>725</v>
      </c>
      <c r="DB37" s="2">
        <f t="shared" si="19"/>
        <v>750</v>
      </c>
      <c r="DC37" s="2">
        <f t="shared" si="19"/>
        <v>775</v>
      </c>
      <c r="DD37" s="2">
        <f t="shared" si="19"/>
        <v>800</v>
      </c>
      <c r="DE37" s="2">
        <f t="shared" si="20"/>
        <v>825</v>
      </c>
      <c r="DF37" s="2">
        <f t="shared" si="20"/>
        <v>850</v>
      </c>
      <c r="DG37" s="2">
        <f t="shared" si="20"/>
        <v>875</v>
      </c>
      <c r="DH37" s="2">
        <f t="shared" si="20"/>
        <v>900</v>
      </c>
      <c r="DI37" s="2">
        <f t="shared" si="20"/>
        <v>925</v>
      </c>
      <c r="DJ37" s="2">
        <f t="shared" si="20"/>
        <v>950</v>
      </c>
      <c r="DK37" s="2">
        <f t="shared" si="20"/>
        <v>975</v>
      </c>
      <c r="DL37" s="2">
        <f t="shared" si="20"/>
        <v>1000</v>
      </c>
      <c r="DM37" s="2">
        <f t="shared" si="20"/>
        <v>1025</v>
      </c>
      <c r="DN37" s="2">
        <f t="shared" si="20"/>
        <v>1050</v>
      </c>
      <c r="DO37" s="2">
        <f t="shared" si="20"/>
        <v>1075</v>
      </c>
      <c r="DP37" s="2">
        <f t="shared" si="20"/>
        <v>1100</v>
      </c>
      <c r="DQ37" s="2">
        <f t="shared" si="20"/>
        <v>1125</v>
      </c>
      <c r="DR37" s="2">
        <f t="shared" si="20"/>
        <v>1150</v>
      </c>
      <c r="DS37" s="2">
        <f t="shared" si="20"/>
        <v>1175</v>
      </c>
      <c r="DT37" s="2">
        <f t="shared" si="20"/>
        <v>1200</v>
      </c>
      <c r="DU37" s="2">
        <f t="shared" si="21"/>
        <v>1225</v>
      </c>
      <c r="DV37" s="2">
        <f t="shared" si="21"/>
        <v>1250</v>
      </c>
      <c r="DW37" s="2">
        <f t="shared" si="21"/>
        <v>1275</v>
      </c>
      <c r="DX37" s="2">
        <f t="shared" si="21"/>
        <v>1300</v>
      </c>
      <c r="DY37" s="2">
        <f t="shared" si="21"/>
        <v>1325</v>
      </c>
      <c r="DZ37" s="2">
        <f t="shared" si="21"/>
        <v>1350</v>
      </c>
      <c r="EA37" s="2">
        <f t="shared" si="21"/>
        <v>1375</v>
      </c>
      <c r="EB37" s="2">
        <f t="shared" si="21"/>
        <v>1400</v>
      </c>
      <c r="EC37" s="2">
        <f t="shared" si="21"/>
        <v>1425</v>
      </c>
      <c r="ED37" s="2">
        <f t="shared" si="21"/>
        <v>1450</v>
      </c>
      <c r="EE37" s="2">
        <f t="shared" si="21"/>
        <v>1475</v>
      </c>
      <c r="EF37" s="2">
        <f t="shared" si="21"/>
        <v>1500</v>
      </c>
      <c r="EG37" s="2">
        <f t="shared" si="21"/>
        <v>1525</v>
      </c>
      <c r="EH37" s="2">
        <f t="shared" si="21"/>
        <v>1550</v>
      </c>
      <c r="EI37" s="2">
        <f t="shared" si="21"/>
        <v>1575</v>
      </c>
      <c r="EJ37" s="2">
        <f t="shared" si="21"/>
        <v>1600</v>
      </c>
      <c r="EK37" s="2">
        <f t="shared" si="24"/>
        <v>1625</v>
      </c>
      <c r="EL37" s="2">
        <f t="shared" si="24"/>
        <v>1650</v>
      </c>
      <c r="EM37" s="2">
        <f t="shared" si="24"/>
        <v>1675</v>
      </c>
      <c r="EN37" s="2">
        <f t="shared" si="24"/>
        <v>1700</v>
      </c>
    </row>
    <row r="38" spans="1:144" ht="8.25" customHeight="1">
      <c r="A38" s="5"/>
      <c r="B38" s="28"/>
      <c r="C38" s="273"/>
      <c r="D38" s="267">
        <f t="shared" si="8"/>
        <v>775</v>
      </c>
      <c r="E38" s="268"/>
      <c r="F38" s="17">
        <f t="shared" si="26"/>
        <v>180</v>
      </c>
      <c r="G38" s="10">
        <f t="shared" si="26"/>
        <v>230</v>
      </c>
      <c r="H38" s="3">
        <f t="shared" si="26"/>
        <v>275</v>
      </c>
      <c r="I38" s="40">
        <f t="shared" si="26"/>
        <v>315</v>
      </c>
      <c r="J38" s="284" t="s">
        <v>22</v>
      </c>
      <c r="K38" s="281"/>
      <c r="L38" s="281"/>
      <c r="M38" s="281"/>
      <c r="N38" s="281"/>
      <c r="O38" s="281"/>
      <c r="P38" s="291">
        <v>0.15</v>
      </c>
      <c r="Q38" s="291"/>
      <c r="R38" s="291"/>
      <c r="S38" s="292"/>
      <c r="T38" s="42">
        <f t="shared" si="26"/>
        <v>605</v>
      </c>
      <c r="U38" s="10">
        <f t="shared" si="26"/>
        <v>625</v>
      </c>
      <c r="V38" s="3">
        <f t="shared" si="29"/>
        <v>640</v>
      </c>
      <c r="W38" s="10">
        <f t="shared" si="29"/>
        <v>660</v>
      </c>
      <c r="X38" s="3">
        <f t="shared" si="29"/>
        <v>680</v>
      </c>
      <c r="Y38" s="10">
        <f t="shared" si="29"/>
        <v>695</v>
      </c>
      <c r="Z38" s="3">
        <f t="shared" si="29"/>
        <v>715</v>
      </c>
      <c r="AA38" s="10">
        <f t="shared" si="29"/>
        <v>730</v>
      </c>
      <c r="AB38" s="3">
        <f t="shared" si="29"/>
        <v>745</v>
      </c>
      <c r="AC38" s="10">
        <f t="shared" si="29"/>
        <v>760</v>
      </c>
      <c r="AD38" s="3">
        <f t="shared" si="29"/>
        <v>780</v>
      </c>
      <c r="AE38" s="10">
        <f t="shared" si="29"/>
        <v>795</v>
      </c>
      <c r="AF38" s="3">
        <f t="shared" si="29"/>
        <v>805</v>
      </c>
      <c r="AG38" s="10">
        <f t="shared" si="29"/>
        <v>820</v>
      </c>
      <c r="AH38" s="3">
        <f t="shared" si="29"/>
        <v>835</v>
      </c>
      <c r="AI38" s="10">
        <f t="shared" si="29"/>
        <v>850</v>
      </c>
      <c r="AJ38" s="3">
        <f t="shared" si="29"/>
        <v>865</v>
      </c>
      <c r="AK38" s="10">
        <f t="shared" si="29"/>
        <v>875</v>
      </c>
      <c r="AL38" s="3">
        <f t="shared" si="30"/>
        <v>890</v>
      </c>
      <c r="AM38" s="10">
        <f t="shared" si="30"/>
        <v>900</v>
      </c>
      <c r="AN38" s="3">
        <f t="shared" si="30"/>
        <v>915</v>
      </c>
      <c r="AO38" s="10">
        <f t="shared" si="30"/>
        <v>925</v>
      </c>
      <c r="AP38" s="3">
        <f t="shared" si="30"/>
        <v>940</v>
      </c>
      <c r="AQ38" s="10">
        <f t="shared" si="30"/>
        <v>950</v>
      </c>
      <c r="AR38" s="3">
        <f t="shared" si="30"/>
        <v>965</v>
      </c>
      <c r="AS38" s="10">
        <f t="shared" si="30"/>
        <v>975</v>
      </c>
      <c r="AT38" s="3">
        <f t="shared" si="30"/>
        <v>985</v>
      </c>
      <c r="AU38" s="10">
        <f t="shared" si="30"/>
        <v>995</v>
      </c>
      <c r="AV38" s="3">
        <f t="shared" si="30"/>
        <v>1010</v>
      </c>
      <c r="AW38" s="10">
        <f t="shared" si="30"/>
        <v>1020</v>
      </c>
      <c r="AX38" s="3">
        <f t="shared" si="30"/>
        <v>1030</v>
      </c>
      <c r="AY38" s="10">
        <f t="shared" si="30"/>
        <v>1040</v>
      </c>
      <c r="AZ38" s="3">
        <f t="shared" si="30"/>
        <v>1050</v>
      </c>
      <c r="BA38" s="10">
        <f t="shared" si="30"/>
        <v>1060</v>
      </c>
      <c r="BB38" s="3">
        <f t="shared" si="31"/>
        <v>1070</v>
      </c>
      <c r="BC38" s="10">
        <f t="shared" si="31"/>
        <v>1080</v>
      </c>
      <c r="BD38" s="3">
        <f t="shared" si="31"/>
        <v>1090</v>
      </c>
      <c r="BE38" s="10">
        <f t="shared" si="31"/>
        <v>1100</v>
      </c>
      <c r="BF38" s="3">
        <f t="shared" si="31"/>
        <v>1110</v>
      </c>
      <c r="BG38" s="10">
        <f t="shared" si="31"/>
        <v>1120</v>
      </c>
      <c r="BH38" s="3">
        <f t="shared" si="31"/>
        <v>1130</v>
      </c>
      <c r="BI38" s="10">
        <f t="shared" si="31"/>
        <v>1140</v>
      </c>
      <c r="BJ38" s="3">
        <f t="shared" si="31"/>
        <v>1145</v>
      </c>
      <c r="BK38" s="10">
        <f t="shared" si="31"/>
        <v>1155</v>
      </c>
      <c r="BL38" s="3">
        <f t="shared" si="31"/>
        <v>1165</v>
      </c>
      <c r="BM38" s="10">
        <f t="shared" si="31"/>
        <v>1175</v>
      </c>
      <c r="BN38" s="3">
        <f t="shared" si="31"/>
        <v>1185</v>
      </c>
      <c r="BO38" s="10">
        <f t="shared" si="31"/>
        <v>1190</v>
      </c>
      <c r="BP38" s="3">
        <f t="shared" si="31"/>
        <v>1200</v>
      </c>
      <c r="BQ38" s="10">
        <f t="shared" si="31"/>
        <v>1210</v>
      </c>
      <c r="BR38" s="3">
        <f aca="true" t="shared" si="32" ref="T38:BR43">EL75</f>
        <v>1215</v>
      </c>
      <c r="BS38" s="10">
        <f t="shared" si="22"/>
        <v>1225</v>
      </c>
      <c r="BT38" s="18">
        <f t="shared" si="22"/>
        <v>1235</v>
      </c>
      <c r="BU38" s="13"/>
      <c r="BV38" s="29"/>
      <c r="BW38" s="5"/>
      <c r="BX38" s="5"/>
      <c r="BY38" s="5"/>
      <c r="BZ38" s="2">
        <f t="shared" si="23"/>
        <v>50</v>
      </c>
      <c r="CA38" s="2">
        <f t="shared" si="23"/>
        <v>75</v>
      </c>
      <c r="CB38" s="2">
        <f t="shared" si="23"/>
        <v>100</v>
      </c>
      <c r="CC38" s="2">
        <f t="shared" si="23"/>
        <v>125</v>
      </c>
      <c r="CD38" s="2">
        <f t="shared" si="23"/>
        <v>150</v>
      </c>
      <c r="CE38" s="2">
        <f t="shared" si="23"/>
        <v>175</v>
      </c>
      <c r="CF38" s="2">
        <f t="shared" si="23"/>
        <v>200</v>
      </c>
      <c r="CG38" s="2">
        <f t="shared" si="23"/>
        <v>225</v>
      </c>
      <c r="CH38" s="2">
        <f t="shared" si="23"/>
        <v>250</v>
      </c>
      <c r="CI38" s="2">
        <f t="shared" si="23"/>
        <v>275</v>
      </c>
      <c r="CJ38" s="2">
        <f t="shared" si="23"/>
        <v>300</v>
      </c>
      <c r="CK38" s="2">
        <f t="shared" si="23"/>
        <v>325</v>
      </c>
      <c r="CL38" s="2">
        <f t="shared" si="23"/>
        <v>350</v>
      </c>
      <c r="CM38" s="2">
        <f t="shared" si="23"/>
        <v>375</v>
      </c>
      <c r="CN38" s="2">
        <f t="shared" si="23"/>
        <v>400</v>
      </c>
      <c r="CO38" s="2">
        <f t="shared" si="23"/>
        <v>425</v>
      </c>
      <c r="CP38" s="2">
        <f t="shared" si="19"/>
        <v>450</v>
      </c>
      <c r="CQ38" s="2">
        <f t="shared" si="19"/>
        <v>475</v>
      </c>
      <c r="CR38" s="2">
        <f t="shared" si="19"/>
        <v>500</v>
      </c>
      <c r="CS38" s="2">
        <f t="shared" si="19"/>
        <v>525</v>
      </c>
      <c r="CT38" s="2">
        <f t="shared" si="19"/>
        <v>550</v>
      </c>
      <c r="CU38" s="2">
        <f t="shared" si="19"/>
        <v>575</v>
      </c>
      <c r="CV38" s="2">
        <f t="shared" si="19"/>
        <v>600</v>
      </c>
      <c r="CW38" s="2">
        <f t="shared" si="19"/>
        <v>625</v>
      </c>
      <c r="CX38" s="2">
        <f t="shared" si="19"/>
        <v>650</v>
      </c>
      <c r="CY38" s="2">
        <f t="shared" si="19"/>
        <v>675</v>
      </c>
      <c r="CZ38" s="2">
        <f t="shared" si="19"/>
        <v>700</v>
      </c>
      <c r="DA38" s="2">
        <f t="shared" si="19"/>
        <v>725</v>
      </c>
      <c r="DB38" s="2">
        <f t="shared" si="19"/>
        <v>750</v>
      </c>
      <c r="DC38" s="2">
        <f t="shared" si="19"/>
        <v>775</v>
      </c>
      <c r="DD38" s="2">
        <f t="shared" si="19"/>
        <v>800</v>
      </c>
      <c r="DE38" s="2">
        <f t="shared" si="20"/>
        <v>825</v>
      </c>
      <c r="DF38" s="2">
        <f t="shared" si="20"/>
        <v>850</v>
      </c>
      <c r="DG38" s="2">
        <f t="shared" si="20"/>
        <v>875</v>
      </c>
      <c r="DH38" s="2">
        <f t="shared" si="20"/>
        <v>900</v>
      </c>
      <c r="DI38" s="2">
        <f t="shared" si="20"/>
        <v>925</v>
      </c>
      <c r="DJ38" s="2">
        <f t="shared" si="20"/>
        <v>950</v>
      </c>
      <c r="DK38" s="2">
        <f t="shared" si="20"/>
        <v>975</v>
      </c>
      <c r="DL38" s="2">
        <f t="shared" si="20"/>
        <v>1000</v>
      </c>
      <c r="DM38" s="2">
        <f t="shared" si="20"/>
        <v>1025</v>
      </c>
      <c r="DN38" s="2">
        <f t="shared" si="20"/>
        <v>1050</v>
      </c>
      <c r="DO38" s="2">
        <f t="shared" si="20"/>
        <v>1075</v>
      </c>
      <c r="DP38" s="2">
        <f t="shared" si="20"/>
        <v>1100</v>
      </c>
      <c r="DQ38" s="2">
        <f t="shared" si="20"/>
        <v>1125</v>
      </c>
      <c r="DR38" s="2">
        <f t="shared" si="20"/>
        <v>1150</v>
      </c>
      <c r="DS38" s="2">
        <f t="shared" si="20"/>
        <v>1175</v>
      </c>
      <c r="DT38" s="2">
        <f t="shared" si="20"/>
        <v>1200</v>
      </c>
      <c r="DU38" s="2">
        <f t="shared" si="21"/>
        <v>1225</v>
      </c>
      <c r="DV38" s="2">
        <f t="shared" si="21"/>
        <v>1250</v>
      </c>
      <c r="DW38" s="2">
        <f t="shared" si="21"/>
        <v>1275</v>
      </c>
      <c r="DX38" s="2">
        <f t="shared" si="21"/>
        <v>1300</v>
      </c>
      <c r="DY38" s="2">
        <f t="shared" si="21"/>
        <v>1325</v>
      </c>
      <c r="DZ38" s="2">
        <f t="shared" si="21"/>
        <v>1350</v>
      </c>
      <c r="EA38" s="2">
        <f t="shared" si="21"/>
        <v>1375</v>
      </c>
      <c r="EB38" s="2">
        <f t="shared" si="21"/>
        <v>1400</v>
      </c>
      <c r="EC38" s="2">
        <f t="shared" si="21"/>
        <v>1425</v>
      </c>
      <c r="ED38" s="2">
        <f t="shared" si="21"/>
        <v>1450</v>
      </c>
      <c r="EE38" s="2">
        <f t="shared" si="21"/>
        <v>1475</v>
      </c>
      <c r="EF38" s="2">
        <f t="shared" si="21"/>
        <v>1500</v>
      </c>
      <c r="EG38" s="2">
        <f t="shared" si="21"/>
        <v>1525</v>
      </c>
      <c r="EH38" s="2">
        <f t="shared" si="21"/>
        <v>1550</v>
      </c>
      <c r="EI38" s="2">
        <f t="shared" si="21"/>
        <v>1575</v>
      </c>
      <c r="EJ38" s="2">
        <f t="shared" si="21"/>
        <v>1600</v>
      </c>
      <c r="EK38" s="2">
        <f t="shared" si="24"/>
        <v>1625</v>
      </c>
      <c r="EL38" s="2">
        <f t="shared" si="24"/>
        <v>1650</v>
      </c>
      <c r="EM38" s="2">
        <f t="shared" si="24"/>
        <v>1675</v>
      </c>
      <c r="EN38" s="2">
        <f t="shared" si="24"/>
        <v>1700</v>
      </c>
    </row>
    <row r="39" spans="1:144" ht="8.25" customHeight="1">
      <c r="A39" s="5"/>
      <c r="B39" s="28"/>
      <c r="C39" s="273"/>
      <c r="D39" s="269">
        <f t="shared" si="8"/>
        <v>800</v>
      </c>
      <c r="E39" s="270"/>
      <c r="F39" s="19">
        <f t="shared" si="26"/>
        <v>185</v>
      </c>
      <c r="G39" s="11">
        <f t="shared" si="26"/>
        <v>235</v>
      </c>
      <c r="H39" s="11">
        <f t="shared" si="26"/>
        <v>280</v>
      </c>
      <c r="I39" s="41">
        <f t="shared" si="26"/>
        <v>315</v>
      </c>
      <c r="J39" s="280" t="s">
        <v>21</v>
      </c>
      <c r="K39" s="281"/>
      <c r="L39" s="281"/>
      <c r="M39" s="281"/>
      <c r="N39" s="281"/>
      <c r="O39" s="281"/>
      <c r="P39" s="282">
        <f>(1/(SUM(1.14,LOG(P34/P38))))^2</f>
        <v>0.11071945136439329</v>
      </c>
      <c r="Q39" s="282"/>
      <c r="R39" s="282"/>
      <c r="S39" s="283"/>
      <c r="T39" s="43">
        <f t="shared" si="32"/>
        <v>610</v>
      </c>
      <c r="U39" s="11">
        <f t="shared" si="32"/>
        <v>630</v>
      </c>
      <c r="V39" s="11">
        <f t="shared" si="32"/>
        <v>650</v>
      </c>
      <c r="W39" s="11">
        <f t="shared" si="32"/>
        <v>670</v>
      </c>
      <c r="X39" s="11">
        <f t="shared" si="32"/>
        <v>690</v>
      </c>
      <c r="Y39" s="11">
        <f t="shared" si="32"/>
        <v>705</v>
      </c>
      <c r="Z39" s="11">
        <f t="shared" si="32"/>
        <v>725</v>
      </c>
      <c r="AA39" s="11">
        <f t="shared" si="32"/>
        <v>740</v>
      </c>
      <c r="AB39" s="11">
        <f t="shared" si="32"/>
        <v>760</v>
      </c>
      <c r="AC39" s="11">
        <f t="shared" si="32"/>
        <v>775</v>
      </c>
      <c r="AD39" s="11">
        <f t="shared" si="32"/>
        <v>790</v>
      </c>
      <c r="AE39" s="11">
        <f t="shared" si="32"/>
        <v>805</v>
      </c>
      <c r="AF39" s="11">
        <f t="shared" si="32"/>
        <v>820</v>
      </c>
      <c r="AG39" s="11">
        <f t="shared" si="32"/>
        <v>835</v>
      </c>
      <c r="AH39" s="11">
        <f t="shared" si="32"/>
        <v>850</v>
      </c>
      <c r="AI39" s="11">
        <f t="shared" si="32"/>
        <v>865</v>
      </c>
      <c r="AJ39" s="11">
        <f t="shared" si="32"/>
        <v>875</v>
      </c>
      <c r="AK39" s="11">
        <f t="shared" si="32"/>
        <v>890</v>
      </c>
      <c r="AL39" s="11">
        <f t="shared" si="32"/>
        <v>905</v>
      </c>
      <c r="AM39" s="11">
        <f t="shared" si="32"/>
        <v>915</v>
      </c>
      <c r="AN39" s="11">
        <f t="shared" si="32"/>
        <v>930</v>
      </c>
      <c r="AO39" s="11">
        <f t="shared" si="32"/>
        <v>940</v>
      </c>
      <c r="AP39" s="11">
        <f t="shared" si="32"/>
        <v>955</v>
      </c>
      <c r="AQ39" s="11">
        <f t="shared" si="32"/>
        <v>965</v>
      </c>
      <c r="AR39" s="11">
        <f t="shared" si="32"/>
        <v>980</v>
      </c>
      <c r="AS39" s="11">
        <f t="shared" si="32"/>
        <v>990</v>
      </c>
      <c r="AT39" s="11">
        <f t="shared" si="32"/>
        <v>1000</v>
      </c>
      <c r="AU39" s="11">
        <f t="shared" si="32"/>
        <v>1015</v>
      </c>
      <c r="AV39" s="11">
        <f t="shared" si="32"/>
        <v>1025</v>
      </c>
      <c r="AW39" s="11">
        <f t="shared" si="32"/>
        <v>1035</v>
      </c>
      <c r="AX39" s="11">
        <f t="shared" si="32"/>
        <v>1045</v>
      </c>
      <c r="AY39" s="11">
        <f t="shared" si="32"/>
        <v>1060</v>
      </c>
      <c r="AZ39" s="11">
        <f t="shared" si="32"/>
        <v>1070</v>
      </c>
      <c r="BA39" s="11">
        <f t="shared" si="32"/>
        <v>1080</v>
      </c>
      <c r="BB39" s="11">
        <f t="shared" si="32"/>
        <v>1090</v>
      </c>
      <c r="BC39" s="11">
        <f t="shared" si="32"/>
        <v>1100</v>
      </c>
      <c r="BD39" s="11">
        <f t="shared" si="32"/>
        <v>1110</v>
      </c>
      <c r="BE39" s="11">
        <f t="shared" si="32"/>
        <v>1120</v>
      </c>
      <c r="BF39" s="11">
        <f t="shared" si="32"/>
        <v>1130</v>
      </c>
      <c r="BG39" s="11">
        <f t="shared" si="32"/>
        <v>1140</v>
      </c>
      <c r="BH39" s="11">
        <f t="shared" si="32"/>
        <v>1150</v>
      </c>
      <c r="BI39" s="11">
        <f t="shared" si="32"/>
        <v>1160</v>
      </c>
      <c r="BJ39" s="11">
        <f t="shared" si="32"/>
        <v>1165</v>
      </c>
      <c r="BK39" s="11">
        <f t="shared" si="32"/>
        <v>1175</v>
      </c>
      <c r="BL39" s="11">
        <f t="shared" si="32"/>
        <v>1185</v>
      </c>
      <c r="BM39" s="11">
        <f t="shared" si="32"/>
        <v>1195</v>
      </c>
      <c r="BN39" s="11">
        <f t="shared" si="32"/>
        <v>1205</v>
      </c>
      <c r="BO39" s="11">
        <f t="shared" si="32"/>
        <v>1210</v>
      </c>
      <c r="BP39" s="11">
        <f t="shared" si="32"/>
        <v>1220</v>
      </c>
      <c r="BQ39" s="11">
        <f t="shared" si="32"/>
        <v>1230</v>
      </c>
      <c r="BR39" s="11">
        <f t="shared" si="32"/>
        <v>1240</v>
      </c>
      <c r="BS39" s="11">
        <f t="shared" si="22"/>
        <v>1245</v>
      </c>
      <c r="BT39" s="20">
        <f t="shared" si="22"/>
        <v>1255</v>
      </c>
      <c r="BU39" s="13"/>
      <c r="BV39" s="29"/>
      <c r="BW39" s="5"/>
      <c r="BX39" s="5"/>
      <c r="BY39" s="5"/>
      <c r="BZ39" s="2">
        <f t="shared" si="23"/>
        <v>50</v>
      </c>
      <c r="CA39" s="2">
        <f t="shared" si="23"/>
        <v>75</v>
      </c>
      <c r="CB39" s="2">
        <f t="shared" si="23"/>
        <v>100</v>
      </c>
      <c r="CC39" s="2">
        <f t="shared" si="23"/>
        <v>125</v>
      </c>
      <c r="CD39" s="2">
        <f t="shared" si="23"/>
        <v>150</v>
      </c>
      <c r="CE39" s="2">
        <f t="shared" si="23"/>
        <v>175</v>
      </c>
      <c r="CF39" s="2">
        <f t="shared" si="23"/>
        <v>200</v>
      </c>
      <c r="CG39" s="2">
        <f t="shared" si="23"/>
        <v>225</v>
      </c>
      <c r="CH39" s="2">
        <f t="shared" si="23"/>
        <v>250</v>
      </c>
      <c r="CI39" s="2">
        <f t="shared" si="23"/>
        <v>275</v>
      </c>
      <c r="CJ39" s="2">
        <f t="shared" si="23"/>
        <v>300</v>
      </c>
      <c r="CK39" s="2">
        <f t="shared" si="23"/>
        <v>325</v>
      </c>
      <c r="CL39" s="2">
        <f t="shared" si="23"/>
        <v>350</v>
      </c>
      <c r="CM39" s="2">
        <f t="shared" si="23"/>
        <v>375</v>
      </c>
      <c r="CN39" s="2">
        <f t="shared" si="23"/>
        <v>400</v>
      </c>
      <c r="CO39" s="2">
        <f t="shared" si="23"/>
        <v>425</v>
      </c>
      <c r="CP39" s="2">
        <f t="shared" si="19"/>
        <v>450</v>
      </c>
      <c r="CQ39" s="2">
        <f t="shared" si="19"/>
        <v>475</v>
      </c>
      <c r="CR39" s="2">
        <f t="shared" si="19"/>
        <v>500</v>
      </c>
      <c r="CS39" s="2">
        <f t="shared" si="19"/>
        <v>525</v>
      </c>
      <c r="CT39" s="2">
        <f t="shared" si="19"/>
        <v>550</v>
      </c>
      <c r="CU39" s="2">
        <f t="shared" si="19"/>
        <v>575</v>
      </c>
      <c r="CV39" s="2">
        <f t="shared" si="19"/>
        <v>600</v>
      </c>
      <c r="CW39" s="2">
        <f t="shared" si="19"/>
        <v>625</v>
      </c>
      <c r="CX39" s="2">
        <f t="shared" si="19"/>
        <v>650</v>
      </c>
      <c r="CY39" s="2">
        <f t="shared" si="19"/>
        <v>675</v>
      </c>
      <c r="CZ39" s="2">
        <f t="shared" si="19"/>
        <v>700</v>
      </c>
      <c r="DA39" s="2">
        <f t="shared" si="19"/>
        <v>725</v>
      </c>
      <c r="DB39" s="2">
        <f t="shared" si="19"/>
        <v>750</v>
      </c>
      <c r="DC39" s="2">
        <f t="shared" si="19"/>
        <v>775</v>
      </c>
      <c r="DD39" s="2">
        <f t="shared" si="19"/>
        <v>800</v>
      </c>
      <c r="DE39" s="2">
        <f t="shared" si="20"/>
        <v>825</v>
      </c>
      <c r="DF39" s="2">
        <f t="shared" si="20"/>
        <v>850</v>
      </c>
      <c r="DG39" s="2">
        <f t="shared" si="20"/>
        <v>875</v>
      </c>
      <c r="DH39" s="2">
        <f t="shared" si="20"/>
        <v>900</v>
      </c>
      <c r="DI39" s="2">
        <f t="shared" si="20"/>
        <v>925</v>
      </c>
      <c r="DJ39" s="2">
        <f t="shared" si="20"/>
        <v>950</v>
      </c>
      <c r="DK39" s="2">
        <f t="shared" si="20"/>
        <v>975</v>
      </c>
      <c r="DL39" s="2">
        <f t="shared" si="20"/>
        <v>1000</v>
      </c>
      <c r="DM39" s="2">
        <f t="shared" si="20"/>
        <v>1025</v>
      </c>
      <c r="DN39" s="2">
        <f t="shared" si="20"/>
        <v>1050</v>
      </c>
      <c r="DO39" s="2">
        <f t="shared" si="20"/>
        <v>1075</v>
      </c>
      <c r="DP39" s="2">
        <f t="shared" si="20"/>
        <v>1100</v>
      </c>
      <c r="DQ39" s="2">
        <f t="shared" si="20"/>
        <v>1125</v>
      </c>
      <c r="DR39" s="2">
        <f t="shared" si="20"/>
        <v>1150</v>
      </c>
      <c r="DS39" s="2">
        <f t="shared" si="20"/>
        <v>1175</v>
      </c>
      <c r="DT39" s="2">
        <f t="shared" si="20"/>
        <v>1200</v>
      </c>
      <c r="DU39" s="2">
        <f t="shared" si="21"/>
        <v>1225</v>
      </c>
      <c r="DV39" s="2">
        <f t="shared" si="21"/>
        <v>1250</v>
      </c>
      <c r="DW39" s="2">
        <f t="shared" si="21"/>
        <v>1275</v>
      </c>
      <c r="DX39" s="2">
        <f t="shared" si="21"/>
        <v>1300</v>
      </c>
      <c r="DY39" s="2">
        <f t="shared" si="21"/>
        <v>1325</v>
      </c>
      <c r="DZ39" s="2">
        <f t="shared" si="21"/>
        <v>1350</v>
      </c>
      <c r="EA39" s="2">
        <f t="shared" si="21"/>
        <v>1375</v>
      </c>
      <c r="EB39" s="2">
        <f t="shared" si="21"/>
        <v>1400</v>
      </c>
      <c r="EC39" s="2">
        <f t="shared" si="21"/>
        <v>1425</v>
      </c>
      <c r="ED39" s="2">
        <f t="shared" si="21"/>
        <v>1450</v>
      </c>
      <c r="EE39" s="2">
        <f t="shared" si="21"/>
        <v>1475</v>
      </c>
      <c r="EF39" s="2">
        <f t="shared" si="21"/>
        <v>1500</v>
      </c>
      <c r="EG39" s="2">
        <f t="shared" si="21"/>
        <v>1525</v>
      </c>
      <c r="EH39" s="2">
        <f t="shared" si="21"/>
        <v>1550</v>
      </c>
      <c r="EI39" s="2">
        <f t="shared" si="21"/>
        <v>1575</v>
      </c>
      <c r="EJ39" s="2">
        <f t="shared" si="21"/>
        <v>1600</v>
      </c>
      <c r="EK39" s="2">
        <f t="shared" si="24"/>
        <v>1625</v>
      </c>
      <c r="EL39" s="2">
        <f t="shared" si="24"/>
        <v>1650</v>
      </c>
      <c r="EM39" s="2">
        <f t="shared" si="24"/>
        <v>1675</v>
      </c>
      <c r="EN39" s="2">
        <f t="shared" si="24"/>
        <v>1700</v>
      </c>
    </row>
    <row r="40" spans="1:144" ht="8.25" customHeight="1">
      <c r="A40" s="5"/>
      <c r="B40" s="28"/>
      <c r="C40" s="273"/>
      <c r="D40" s="267">
        <f t="shared" si="8"/>
        <v>825</v>
      </c>
      <c r="E40" s="268"/>
      <c r="F40" s="17">
        <f t="shared" si="26"/>
        <v>185</v>
      </c>
      <c r="G40" s="10">
        <f t="shared" si="26"/>
        <v>235</v>
      </c>
      <c r="H40" s="3">
        <f t="shared" si="26"/>
        <v>280</v>
      </c>
      <c r="I40" s="40">
        <f t="shared" si="26"/>
        <v>320</v>
      </c>
      <c r="J40" s="284" t="s">
        <v>20</v>
      </c>
      <c r="K40" s="281"/>
      <c r="L40" s="281"/>
      <c r="M40" s="281"/>
      <c r="N40" s="281"/>
      <c r="O40" s="281"/>
      <c r="P40" s="291">
        <v>1.21</v>
      </c>
      <c r="Q40" s="291"/>
      <c r="R40" s="291"/>
      <c r="S40" s="292"/>
      <c r="T40" s="42">
        <f t="shared" si="26"/>
        <v>620</v>
      </c>
      <c r="U40" s="10">
        <f t="shared" si="26"/>
        <v>640</v>
      </c>
      <c r="V40" s="3">
        <f t="shared" si="32"/>
        <v>660</v>
      </c>
      <c r="W40" s="10">
        <f t="shared" si="32"/>
        <v>680</v>
      </c>
      <c r="X40" s="3">
        <f t="shared" si="32"/>
        <v>700</v>
      </c>
      <c r="Y40" s="10">
        <f t="shared" si="32"/>
        <v>715</v>
      </c>
      <c r="Z40" s="3">
        <f t="shared" si="32"/>
        <v>735</v>
      </c>
      <c r="AA40" s="10">
        <f t="shared" si="32"/>
        <v>750</v>
      </c>
      <c r="AB40" s="3">
        <f t="shared" si="32"/>
        <v>770</v>
      </c>
      <c r="AC40" s="10">
        <f t="shared" si="32"/>
        <v>785</v>
      </c>
      <c r="AD40" s="3">
        <f t="shared" si="32"/>
        <v>800</v>
      </c>
      <c r="AE40" s="10">
        <f t="shared" si="32"/>
        <v>815</v>
      </c>
      <c r="AF40" s="3">
        <f t="shared" si="32"/>
        <v>835</v>
      </c>
      <c r="AG40" s="10">
        <f t="shared" si="32"/>
        <v>845</v>
      </c>
      <c r="AH40" s="3">
        <f t="shared" si="32"/>
        <v>860</v>
      </c>
      <c r="AI40" s="10">
        <f t="shared" si="32"/>
        <v>875</v>
      </c>
      <c r="AJ40" s="3">
        <f t="shared" si="32"/>
        <v>890</v>
      </c>
      <c r="AK40" s="10">
        <f t="shared" si="32"/>
        <v>905</v>
      </c>
      <c r="AL40" s="3">
        <f t="shared" si="32"/>
        <v>920</v>
      </c>
      <c r="AM40" s="10">
        <f t="shared" si="32"/>
        <v>930</v>
      </c>
      <c r="AN40" s="3">
        <f t="shared" si="32"/>
        <v>945</v>
      </c>
      <c r="AO40" s="10">
        <f t="shared" si="32"/>
        <v>955</v>
      </c>
      <c r="AP40" s="3">
        <f t="shared" si="32"/>
        <v>970</v>
      </c>
      <c r="AQ40" s="10">
        <f t="shared" si="32"/>
        <v>980</v>
      </c>
      <c r="AR40" s="3">
        <f t="shared" si="32"/>
        <v>995</v>
      </c>
      <c r="AS40" s="10">
        <f t="shared" si="32"/>
        <v>1005</v>
      </c>
      <c r="AT40" s="3">
        <f t="shared" si="32"/>
        <v>1020</v>
      </c>
      <c r="AU40" s="10">
        <f t="shared" si="32"/>
        <v>1030</v>
      </c>
      <c r="AV40" s="3">
        <f t="shared" si="32"/>
        <v>1040</v>
      </c>
      <c r="AW40" s="10">
        <f t="shared" si="32"/>
        <v>1050</v>
      </c>
      <c r="AX40" s="3">
        <f t="shared" si="32"/>
        <v>1065</v>
      </c>
      <c r="AY40" s="10">
        <f t="shared" si="32"/>
        <v>1075</v>
      </c>
      <c r="AZ40" s="3">
        <f t="shared" si="32"/>
        <v>1085</v>
      </c>
      <c r="BA40" s="10">
        <f t="shared" si="32"/>
        <v>1095</v>
      </c>
      <c r="BB40" s="3">
        <f t="shared" si="32"/>
        <v>1105</v>
      </c>
      <c r="BC40" s="10">
        <f t="shared" si="32"/>
        <v>1115</v>
      </c>
      <c r="BD40" s="3">
        <f t="shared" si="32"/>
        <v>1125</v>
      </c>
      <c r="BE40" s="10">
        <f t="shared" si="32"/>
        <v>1140</v>
      </c>
      <c r="BF40" s="3">
        <f t="shared" si="32"/>
        <v>1150</v>
      </c>
      <c r="BG40" s="10">
        <f t="shared" si="32"/>
        <v>1155</v>
      </c>
      <c r="BH40" s="3">
        <f t="shared" si="32"/>
        <v>1165</v>
      </c>
      <c r="BI40" s="10">
        <f t="shared" si="32"/>
        <v>1175</v>
      </c>
      <c r="BJ40" s="3">
        <f t="shared" si="32"/>
        <v>1185</v>
      </c>
      <c r="BK40" s="10">
        <f t="shared" si="32"/>
        <v>1195</v>
      </c>
      <c r="BL40" s="3">
        <f t="shared" si="32"/>
        <v>1205</v>
      </c>
      <c r="BM40" s="10">
        <f t="shared" si="32"/>
        <v>1215</v>
      </c>
      <c r="BN40" s="3">
        <f t="shared" si="32"/>
        <v>1225</v>
      </c>
      <c r="BO40" s="10">
        <f t="shared" si="32"/>
        <v>1235</v>
      </c>
      <c r="BP40" s="3">
        <f t="shared" si="32"/>
        <v>1240</v>
      </c>
      <c r="BQ40" s="10">
        <f t="shared" si="32"/>
        <v>1250</v>
      </c>
      <c r="BR40" s="3">
        <f>EL77</f>
        <v>1260</v>
      </c>
      <c r="BS40" s="10">
        <f t="shared" si="22"/>
        <v>1270</v>
      </c>
      <c r="BT40" s="18">
        <f t="shared" si="22"/>
        <v>1275</v>
      </c>
      <c r="BU40" s="13"/>
      <c r="BV40" s="29"/>
      <c r="BW40" s="5"/>
      <c r="BX40" s="5"/>
      <c r="BY40" s="5"/>
      <c r="BZ40" s="2">
        <f t="shared" si="23"/>
        <v>50</v>
      </c>
      <c r="CA40" s="2">
        <f t="shared" si="23"/>
        <v>75</v>
      </c>
      <c r="CB40" s="2">
        <f t="shared" si="23"/>
        <v>100</v>
      </c>
      <c r="CC40" s="2">
        <f t="shared" si="23"/>
        <v>125</v>
      </c>
      <c r="CD40" s="2">
        <f t="shared" si="23"/>
        <v>150</v>
      </c>
      <c r="CE40" s="2">
        <f t="shared" si="23"/>
        <v>175</v>
      </c>
      <c r="CF40" s="2">
        <f t="shared" si="23"/>
        <v>200</v>
      </c>
      <c r="CG40" s="2">
        <f t="shared" si="23"/>
        <v>225</v>
      </c>
      <c r="CH40" s="2">
        <f t="shared" si="23"/>
        <v>250</v>
      </c>
      <c r="CI40" s="2">
        <f t="shared" si="23"/>
        <v>275</v>
      </c>
      <c r="CJ40" s="2">
        <f t="shared" si="23"/>
        <v>300</v>
      </c>
      <c r="CK40" s="2">
        <f t="shared" si="23"/>
        <v>325</v>
      </c>
      <c r="CL40" s="2">
        <f t="shared" si="23"/>
        <v>350</v>
      </c>
      <c r="CM40" s="2">
        <f t="shared" si="23"/>
        <v>375</v>
      </c>
      <c r="CN40" s="2">
        <f t="shared" si="23"/>
        <v>400</v>
      </c>
      <c r="CO40" s="2">
        <f t="shared" si="23"/>
        <v>425</v>
      </c>
      <c r="CP40" s="2">
        <f t="shared" si="19"/>
        <v>450</v>
      </c>
      <c r="CQ40" s="2">
        <f t="shared" si="19"/>
        <v>475</v>
      </c>
      <c r="CR40" s="2">
        <f t="shared" si="19"/>
        <v>500</v>
      </c>
      <c r="CS40" s="2">
        <f t="shared" si="19"/>
        <v>525</v>
      </c>
      <c r="CT40" s="2">
        <f t="shared" si="19"/>
        <v>550</v>
      </c>
      <c r="CU40" s="2">
        <f t="shared" si="19"/>
        <v>575</v>
      </c>
      <c r="CV40" s="2">
        <f t="shared" si="19"/>
        <v>600</v>
      </c>
      <c r="CW40" s="2">
        <f t="shared" si="19"/>
        <v>625</v>
      </c>
      <c r="CX40" s="2">
        <f t="shared" si="19"/>
        <v>650</v>
      </c>
      <c r="CY40" s="2">
        <f t="shared" si="19"/>
        <v>675</v>
      </c>
      <c r="CZ40" s="2">
        <f t="shared" si="19"/>
        <v>700</v>
      </c>
      <c r="DA40" s="2">
        <f t="shared" si="19"/>
        <v>725</v>
      </c>
      <c r="DB40" s="2">
        <f t="shared" si="19"/>
        <v>750</v>
      </c>
      <c r="DC40" s="2">
        <f t="shared" si="19"/>
        <v>775</v>
      </c>
      <c r="DD40" s="2">
        <f t="shared" si="19"/>
        <v>800</v>
      </c>
      <c r="DE40" s="2">
        <f t="shared" si="20"/>
        <v>825</v>
      </c>
      <c r="DF40" s="2">
        <f t="shared" si="20"/>
        <v>850</v>
      </c>
      <c r="DG40" s="2">
        <f t="shared" si="20"/>
        <v>875</v>
      </c>
      <c r="DH40" s="2">
        <f t="shared" si="20"/>
        <v>900</v>
      </c>
      <c r="DI40" s="2">
        <f t="shared" si="20"/>
        <v>925</v>
      </c>
      <c r="DJ40" s="2">
        <f t="shared" si="20"/>
        <v>950</v>
      </c>
      <c r="DK40" s="2">
        <f t="shared" si="20"/>
        <v>975</v>
      </c>
      <c r="DL40" s="2">
        <f t="shared" si="20"/>
        <v>1000</v>
      </c>
      <c r="DM40" s="2">
        <f t="shared" si="20"/>
        <v>1025</v>
      </c>
      <c r="DN40" s="2">
        <f t="shared" si="20"/>
        <v>1050</v>
      </c>
      <c r="DO40" s="2">
        <f t="shared" si="20"/>
        <v>1075</v>
      </c>
      <c r="DP40" s="2">
        <f t="shared" si="20"/>
        <v>1100</v>
      </c>
      <c r="DQ40" s="2">
        <f t="shared" si="20"/>
        <v>1125</v>
      </c>
      <c r="DR40" s="2">
        <f t="shared" si="20"/>
        <v>1150</v>
      </c>
      <c r="DS40" s="2">
        <f t="shared" si="20"/>
        <v>1175</v>
      </c>
      <c r="DT40" s="2">
        <f t="shared" si="20"/>
        <v>1200</v>
      </c>
      <c r="DU40" s="2">
        <f t="shared" si="21"/>
        <v>1225</v>
      </c>
      <c r="DV40" s="2">
        <f t="shared" si="21"/>
        <v>1250</v>
      </c>
      <c r="DW40" s="2">
        <f t="shared" si="21"/>
        <v>1275</v>
      </c>
      <c r="DX40" s="2">
        <f t="shared" si="21"/>
        <v>1300</v>
      </c>
      <c r="DY40" s="2">
        <f t="shared" si="21"/>
        <v>1325</v>
      </c>
      <c r="DZ40" s="2">
        <f t="shared" si="21"/>
        <v>1350</v>
      </c>
      <c r="EA40" s="2">
        <f t="shared" si="21"/>
        <v>1375</v>
      </c>
      <c r="EB40" s="2">
        <f t="shared" si="21"/>
        <v>1400</v>
      </c>
      <c r="EC40" s="2">
        <f t="shared" si="21"/>
        <v>1425</v>
      </c>
      <c r="ED40" s="2">
        <f t="shared" si="21"/>
        <v>1450</v>
      </c>
      <c r="EE40" s="2">
        <f t="shared" si="21"/>
        <v>1475</v>
      </c>
      <c r="EF40" s="2">
        <f t="shared" si="21"/>
        <v>1500</v>
      </c>
      <c r="EG40" s="2">
        <f t="shared" si="21"/>
        <v>1525</v>
      </c>
      <c r="EH40" s="2">
        <f t="shared" si="21"/>
        <v>1550</v>
      </c>
      <c r="EI40" s="2">
        <f t="shared" si="21"/>
        <v>1575</v>
      </c>
      <c r="EJ40" s="2">
        <f t="shared" si="21"/>
        <v>1600</v>
      </c>
      <c r="EK40" s="2">
        <f t="shared" si="24"/>
        <v>1625</v>
      </c>
      <c r="EL40" s="2">
        <f t="shared" si="24"/>
        <v>1650</v>
      </c>
      <c r="EM40" s="2">
        <f t="shared" si="24"/>
        <v>1675</v>
      </c>
      <c r="EN40" s="2">
        <f t="shared" si="24"/>
        <v>1700</v>
      </c>
    </row>
    <row r="41" spans="1:144" ht="8.25" customHeight="1">
      <c r="A41" s="5"/>
      <c r="B41" s="28"/>
      <c r="C41" s="273"/>
      <c r="D41" s="269">
        <f t="shared" si="8"/>
        <v>850</v>
      </c>
      <c r="E41" s="270"/>
      <c r="F41" s="19">
        <f t="shared" si="26"/>
        <v>190</v>
      </c>
      <c r="G41" s="11">
        <f t="shared" si="26"/>
        <v>240</v>
      </c>
      <c r="H41" s="11">
        <f t="shared" si="26"/>
        <v>285</v>
      </c>
      <c r="I41" s="41">
        <f t="shared" si="26"/>
        <v>325</v>
      </c>
      <c r="J41" s="280" t="s">
        <v>15</v>
      </c>
      <c r="K41" s="281"/>
      <c r="L41" s="281"/>
      <c r="M41" s="281"/>
      <c r="N41" s="281"/>
      <c r="O41" s="281"/>
      <c r="P41" s="282">
        <f>(60*P39*1*P36^2/P34)*0.1019</f>
        <v>0.8829758400663412</v>
      </c>
      <c r="Q41" s="282"/>
      <c r="R41" s="282"/>
      <c r="S41" s="283"/>
      <c r="T41" s="43">
        <f t="shared" si="26"/>
        <v>630</v>
      </c>
      <c r="U41" s="11">
        <f t="shared" si="26"/>
        <v>650</v>
      </c>
      <c r="V41" s="11">
        <f t="shared" si="32"/>
        <v>670</v>
      </c>
      <c r="W41" s="11">
        <f t="shared" si="32"/>
        <v>690</v>
      </c>
      <c r="X41" s="11">
        <f t="shared" si="32"/>
        <v>710</v>
      </c>
      <c r="Y41" s="11">
        <f t="shared" si="32"/>
        <v>730</v>
      </c>
      <c r="Z41" s="11">
        <f t="shared" si="32"/>
        <v>745</v>
      </c>
      <c r="AA41" s="11">
        <f t="shared" si="32"/>
        <v>765</v>
      </c>
      <c r="AB41" s="11">
        <f t="shared" si="32"/>
        <v>780</v>
      </c>
      <c r="AC41" s="11">
        <f t="shared" si="32"/>
        <v>795</v>
      </c>
      <c r="AD41" s="11">
        <f t="shared" si="32"/>
        <v>815</v>
      </c>
      <c r="AE41" s="11">
        <f t="shared" si="32"/>
        <v>830</v>
      </c>
      <c r="AF41" s="11">
        <f t="shared" si="32"/>
        <v>845</v>
      </c>
      <c r="AG41" s="11">
        <f t="shared" si="32"/>
        <v>860</v>
      </c>
      <c r="AH41" s="11">
        <f t="shared" si="32"/>
        <v>875</v>
      </c>
      <c r="AI41" s="11">
        <f t="shared" si="32"/>
        <v>890</v>
      </c>
      <c r="AJ41" s="11">
        <f t="shared" si="32"/>
        <v>905</v>
      </c>
      <c r="AK41" s="11">
        <f t="shared" si="32"/>
        <v>920</v>
      </c>
      <c r="AL41" s="11">
        <f t="shared" si="32"/>
        <v>930</v>
      </c>
      <c r="AM41" s="11">
        <f t="shared" si="32"/>
        <v>945</v>
      </c>
      <c r="AN41" s="11">
        <f t="shared" si="32"/>
        <v>960</v>
      </c>
      <c r="AO41" s="11">
        <f t="shared" si="32"/>
        <v>970</v>
      </c>
      <c r="AP41" s="11">
        <f t="shared" si="32"/>
        <v>985</v>
      </c>
      <c r="AQ41" s="11">
        <f t="shared" si="32"/>
        <v>995</v>
      </c>
      <c r="AR41" s="11">
        <f t="shared" si="32"/>
        <v>1010</v>
      </c>
      <c r="AS41" s="11">
        <f t="shared" si="32"/>
        <v>1020</v>
      </c>
      <c r="AT41" s="11">
        <f t="shared" si="32"/>
        <v>1035</v>
      </c>
      <c r="AU41" s="11">
        <f t="shared" si="32"/>
        <v>1045</v>
      </c>
      <c r="AV41" s="11">
        <f t="shared" si="32"/>
        <v>1055</v>
      </c>
      <c r="AW41" s="11">
        <f t="shared" si="32"/>
        <v>1070</v>
      </c>
      <c r="AX41" s="11">
        <f t="shared" si="32"/>
        <v>1080</v>
      </c>
      <c r="AY41" s="11">
        <f t="shared" si="32"/>
        <v>1090</v>
      </c>
      <c r="AZ41" s="11">
        <f t="shared" si="32"/>
        <v>1100</v>
      </c>
      <c r="BA41" s="11">
        <f t="shared" si="32"/>
        <v>1115</v>
      </c>
      <c r="BB41" s="11">
        <f t="shared" si="32"/>
        <v>1125</v>
      </c>
      <c r="BC41" s="11">
        <f t="shared" si="32"/>
        <v>1135</v>
      </c>
      <c r="BD41" s="11">
        <f t="shared" si="32"/>
        <v>1145</v>
      </c>
      <c r="BE41" s="11">
        <f t="shared" si="32"/>
        <v>1155</v>
      </c>
      <c r="BF41" s="11">
        <f t="shared" si="32"/>
        <v>1165</v>
      </c>
      <c r="BG41" s="11">
        <f t="shared" si="32"/>
        <v>1175</v>
      </c>
      <c r="BH41" s="11">
        <f t="shared" si="32"/>
        <v>1185</v>
      </c>
      <c r="BI41" s="11">
        <f t="shared" si="32"/>
        <v>1195</v>
      </c>
      <c r="BJ41" s="11">
        <f t="shared" si="32"/>
        <v>1205</v>
      </c>
      <c r="BK41" s="11">
        <f t="shared" si="32"/>
        <v>1215</v>
      </c>
      <c r="BL41" s="11">
        <f t="shared" si="32"/>
        <v>1225</v>
      </c>
      <c r="BM41" s="11">
        <f t="shared" si="32"/>
        <v>1235</v>
      </c>
      <c r="BN41" s="11">
        <f t="shared" si="32"/>
        <v>1245</v>
      </c>
      <c r="BO41" s="11">
        <f t="shared" si="32"/>
        <v>1255</v>
      </c>
      <c r="BP41" s="11">
        <f t="shared" si="32"/>
        <v>1260</v>
      </c>
      <c r="BQ41" s="11">
        <f t="shared" si="32"/>
        <v>1270</v>
      </c>
      <c r="BR41" s="11">
        <f>EL78</f>
        <v>1280</v>
      </c>
      <c r="BS41" s="11">
        <f>EM78</f>
        <v>1290</v>
      </c>
      <c r="BT41" s="20">
        <f>EN78</f>
        <v>1295</v>
      </c>
      <c r="BU41" s="13"/>
      <c r="BV41" s="29"/>
      <c r="BW41" s="5"/>
      <c r="BX41" s="5"/>
      <c r="BY41" s="5"/>
      <c r="BZ41" s="2">
        <f t="shared" si="23"/>
        <v>50</v>
      </c>
      <c r="CA41" s="2">
        <f t="shared" si="23"/>
        <v>75</v>
      </c>
      <c r="CB41" s="2">
        <f t="shared" si="23"/>
        <v>100</v>
      </c>
      <c r="CC41" s="2">
        <f t="shared" si="23"/>
        <v>125</v>
      </c>
      <c r="CD41" s="2">
        <f t="shared" si="23"/>
        <v>150</v>
      </c>
      <c r="CE41" s="2">
        <f t="shared" si="23"/>
        <v>175</v>
      </c>
      <c r="CF41" s="2">
        <f t="shared" si="23"/>
        <v>200</v>
      </c>
      <c r="CG41" s="2">
        <f t="shared" si="23"/>
        <v>225</v>
      </c>
      <c r="CH41" s="2">
        <f t="shared" si="23"/>
        <v>250</v>
      </c>
      <c r="CI41" s="2">
        <f t="shared" si="23"/>
        <v>275</v>
      </c>
      <c r="CJ41" s="2">
        <f t="shared" si="23"/>
        <v>300</v>
      </c>
      <c r="CK41" s="2">
        <f t="shared" si="23"/>
        <v>325</v>
      </c>
      <c r="CL41" s="2">
        <f t="shared" si="23"/>
        <v>350</v>
      </c>
      <c r="CM41" s="2">
        <f t="shared" si="23"/>
        <v>375</v>
      </c>
      <c r="CN41" s="2">
        <f t="shared" si="23"/>
        <v>400</v>
      </c>
      <c r="CO41" s="2">
        <f t="shared" si="23"/>
        <v>425</v>
      </c>
      <c r="CP41" s="2">
        <f aca="true" t="shared" si="33" ref="CP41:CY45">CP40</f>
        <v>450</v>
      </c>
      <c r="CQ41" s="2">
        <f t="shared" si="33"/>
        <v>475</v>
      </c>
      <c r="CR41" s="2">
        <f t="shared" si="33"/>
        <v>500</v>
      </c>
      <c r="CS41" s="2">
        <f t="shared" si="33"/>
        <v>525</v>
      </c>
      <c r="CT41" s="2">
        <f t="shared" si="33"/>
        <v>550</v>
      </c>
      <c r="CU41" s="2">
        <f t="shared" si="33"/>
        <v>575</v>
      </c>
      <c r="CV41" s="2">
        <f t="shared" si="33"/>
        <v>600</v>
      </c>
      <c r="CW41" s="2">
        <f t="shared" si="33"/>
        <v>625</v>
      </c>
      <c r="CX41" s="2">
        <f t="shared" si="33"/>
        <v>650</v>
      </c>
      <c r="CY41" s="2">
        <f t="shared" si="33"/>
        <v>675</v>
      </c>
      <c r="CZ41" s="2">
        <f aca="true" t="shared" si="34" ref="CZ41:DI45">CZ40</f>
        <v>700</v>
      </c>
      <c r="DA41" s="2">
        <f t="shared" si="34"/>
        <v>725</v>
      </c>
      <c r="DB41" s="2">
        <f t="shared" si="34"/>
        <v>750</v>
      </c>
      <c r="DC41" s="2">
        <f t="shared" si="34"/>
        <v>775</v>
      </c>
      <c r="DD41" s="2">
        <f t="shared" si="34"/>
        <v>800</v>
      </c>
      <c r="DE41" s="2">
        <f t="shared" si="34"/>
        <v>825</v>
      </c>
      <c r="DF41" s="2">
        <f t="shared" si="34"/>
        <v>850</v>
      </c>
      <c r="DG41" s="2">
        <f t="shared" si="34"/>
        <v>875</v>
      </c>
      <c r="DH41" s="2">
        <f t="shared" si="34"/>
        <v>900</v>
      </c>
      <c r="DI41" s="2">
        <f t="shared" si="34"/>
        <v>925</v>
      </c>
      <c r="DJ41" s="2">
        <f aca="true" t="shared" si="35" ref="DJ41:DS45">DJ40</f>
        <v>950</v>
      </c>
      <c r="DK41" s="2">
        <f t="shared" si="35"/>
        <v>975</v>
      </c>
      <c r="DL41" s="2">
        <f t="shared" si="35"/>
        <v>1000</v>
      </c>
      <c r="DM41" s="2">
        <f t="shared" si="35"/>
        <v>1025</v>
      </c>
      <c r="DN41" s="2">
        <f t="shared" si="35"/>
        <v>1050</v>
      </c>
      <c r="DO41" s="2">
        <f t="shared" si="35"/>
        <v>1075</v>
      </c>
      <c r="DP41" s="2">
        <f t="shared" si="35"/>
        <v>1100</v>
      </c>
      <c r="DQ41" s="2">
        <f t="shared" si="35"/>
        <v>1125</v>
      </c>
      <c r="DR41" s="2">
        <f t="shared" si="35"/>
        <v>1150</v>
      </c>
      <c r="DS41" s="2">
        <f t="shared" si="35"/>
        <v>1175</v>
      </c>
      <c r="DT41" s="2">
        <f aca="true" t="shared" si="36" ref="DT41:EC45">DT40</f>
        <v>1200</v>
      </c>
      <c r="DU41" s="2">
        <f t="shared" si="36"/>
        <v>1225</v>
      </c>
      <c r="DV41" s="2">
        <f t="shared" si="36"/>
        <v>1250</v>
      </c>
      <c r="DW41" s="2">
        <f t="shared" si="36"/>
        <v>1275</v>
      </c>
      <c r="DX41" s="2">
        <f t="shared" si="36"/>
        <v>1300</v>
      </c>
      <c r="DY41" s="2">
        <f t="shared" si="36"/>
        <v>1325</v>
      </c>
      <c r="DZ41" s="2">
        <f t="shared" si="36"/>
        <v>1350</v>
      </c>
      <c r="EA41" s="2">
        <f t="shared" si="36"/>
        <v>1375</v>
      </c>
      <c r="EB41" s="2">
        <f t="shared" si="36"/>
        <v>1400</v>
      </c>
      <c r="EC41" s="2">
        <f t="shared" si="36"/>
        <v>1425</v>
      </c>
      <c r="ED41" s="2">
        <f aca="true" t="shared" si="37" ref="ED41:EJ45">ED40</f>
        <v>1450</v>
      </c>
      <c r="EE41" s="2">
        <f t="shared" si="37"/>
        <v>1475</v>
      </c>
      <c r="EF41" s="2">
        <f t="shared" si="37"/>
        <v>1500</v>
      </c>
      <c r="EG41" s="2">
        <f t="shared" si="37"/>
        <v>1525</v>
      </c>
      <c r="EH41" s="2">
        <f t="shared" si="37"/>
        <v>1550</v>
      </c>
      <c r="EI41" s="2">
        <f t="shared" si="37"/>
        <v>1575</v>
      </c>
      <c r="EJ41" s="2">
        <f t="shared" si="37"/>
        <v>1600</v>
      </c>
      <c r="EK41" s="2">
        <f t="shared" si="24"/>
        <v>1625</v>
      </c>
      <c r="EL41" s="2">
        <f t="shared" si="24"/>
        <v>1650</v>
      </c>
      <c r="EM41" s="2">
        <f t="shared" si="24"/>
        <v>1675</v>
      </c>
      <c r="EN41" s="2">
        <f t="shared" si="24"/>
        <v>1700</v>
      </c>
    </row>
    <row r="42" spans="1:144" ht="8.25" customHeight="1">
      <c r="A42" s="5"/>
      <c r="B42" s="28"/>
      <c r="C42" s="273"/>
      <c r="D42" s="267">
        <f t="shared" si="8"/>
        <v>875</v>
      </c>
      <c r="E42" s="268"/>
      <c r="F42" s="17">
        <f t="shared" si="26"/>
        <v>190</v>
      </c>
      <c r="G42" s="10">
        <f t="shared" si="26"/>
        <v>240</v>
      </c>
      <c r="H42" s="3">
        <f t="shared" si="26"/>
        <v>290</v>
      </c>
      <c r="I42" s="40">
        <f t="shared" si="26"/>
        <v>330</v>
      </c>
      <c r="J42" s="276" t="s">
        <v>14</v>
      </c>
      <c r="K42" s="277"/>
      <c r="L42" s="277"/>
      <c r="M42" s="277"/>
      <c r="N42" s="277"/>
      <c r="O42" s="277"/>
      <c r="P42" s="278">
        <f>CC8</f>
        <v>8.66</v>
      </c>
      <c r="Q42" s="278"/>
      <c r="R42" s="278"/>
      <c r="S42" s="279"/>
      <c r="T42" s="42">
        <f t="shared" si="26"/>
        <v>635</v>
      </c>
      <c r="U42" s="10">
        <f t="shared" si="26"/>
        <v>660</v>
      </c>
      <c r="V42" s="3">
        <f t="shared" si="32"/>
        <v>680</v>
      </c>
      <c r="W42" s="10">
        <f t="shared" si="32"/>
        <v>700</v>
      </c>
      <c r="X42" s="3">
        <f t="shared" si="32"/>
        <v>720</v>
      </c>
      <c r="Y42" s="10">
        <f t="shared" si="32"/>
        <v>735</v>
      </c>
      <c r="Z42" s="3">
        <f t="shared" si="32"/>
        <v>755</v>
      </c>
      <c r="AA42" s="10">
        <f t="shared" si="32"/>
        <v>775</v>
      </c>
      <c r="AB42" s="3">
        <f t="shared" si="32"/>
        <v>790</v>
      </c>
      <c r="AC42" s="10">
        <f t="shared" si="32"/>
        <v>810</v>
      </c>
      <c r="AD42" s="3">
        <f t="shared" si="32"/>
        <v>825</v>
      </c>
      <c r="AE42" s="10">
        <f t="shared" si="32"/>
        <v>840</v>
      </c>
      <c r="AF42" s="3">
        <f t="shared" si="32"/>
        <v>855</v>
      </c>
      <c r="AG42" s="10">
        <f t="shared" si="32"/>
        <v>870</v>
      </c>
      <c r="AH42" s="3">
        <f t="shared" si="32"/>
        <v>885</v>
      </c>
      <c r="AI42" s="10">
        <f t="shared" si="32"/>
        <v>900</v>
      </c>
      <c r="AJ42" s="3">
        <f t="shared" si="32"/>
        <v>915</v>
      </c>
      <c r="AK42" s="10">
        <f t="shared" si="32"/>
        <v>930</v>
      </c>
      <c r="AL42" s="3">
        <f t="shared" si="32"/>
        <v>945</v>
      </c>
      <c r="AM42" s="10">
        <f t="shared" si="32"/>
        <v>960</v>
      </c>
      <c r="AN42" s="3">
        <f t="shared" si="32"/>
        <v>975</v>
      </c>
      <c r="AO42" s="10">
        <f t="shared" si="32"/>
        <v>985</v>
      </c>
      <c r="AP42" s="3">
        <f t="shared" si="32"/>
        <v>1000</v>
      </c>
      <c r="AQ42" s="10">
        <f t="shared" si="32"/>
        <v>1010</v>
      </c>
      <c r="AR42" s="3">
        <f t="shared" si="32"/>
        <v>1025</v>
      </c>
      <c r="AS42" s="10">
        <f t="shared" si="32"/>
        <v>1035</v>
      </c>
      <c r="AT42" s="3">
        <f t="shared" si="32"/>
        <v>1050</v>
      </c>
      <c r="AU42" s="10">
        <f t="shared" si="32"/>
        <v>1060</v>
      </c>
      <c r="AV42" s="3">
        <f t="shared" si="32"/>
        <v>1075</v>
      </c>
      <c r="AW42" s="10">
        <f t="shared" si="32"/>
        <v>1085</v>
      </c>
      <c r="AX42" s="3">
        <f t="shared" si="32"/>
        <v>1095</v>
      </c>
      <c r="AY42" s="10">
        <f t="shared" si="32"/>
        <v>1110</v>
      </c>
      <c r="AZ42" s="3">
        <f t="shared" si="32"/>
        <v>1120</v>
      </c>
      <c r="BA42" s="10">
        <f t="shared" si="32"/>
        <v>1130</v>
      </c>
      <c r="BB42" s="3">
        <f t="shared" si="32"/>
        <v>1140</v>
      </c>
      <c r="BC42" s="10">
        <f t="shared" si="32"/>
        <v>1150</v>
      </c>
      <c r="BD42" s="3">
        <f t="shared" si="32"/>
        <v>1165</v>
      </c>
      <c r="BE42" s="10">
        <f t="shared" si="32"/>
        <v>1175</v>
      </c>
      <c r="BF42" s="3">
        <f t="shared" si="32"/>
        <v>1185</v>
      </c>
      <c r="BG42" s="10">
        <f t="shared" si="32"/>
        <v>1195</v>
      </c>
      <c r="BH42" s="3">
        <f t="shared" si="32"/>
        <v>1205</v>
      </c>
      <c r="BI42" s="10">
        <f t="shared" si="32"/>
        <v>1215</v>
      </c>
      <c r="BJ42" s="3">
        <f t="shared" si="32"/>
        <v>1225</v>
      </c>
      <c r="BK42" s="10">
        <f t="shared" si="32"/>
        <v>1235</v>
      </c>
      <c r="BL42" s="3">
        <f t="shared" si="32"/>
        <v>1245</v>
      </c>
      <c r="BM42" s="10">
        <f t="shared" si="32"/>
        <v>1255</v>
      </c>
      <c r="BN42" s="3">
        <f t="shared" si="32"/>
        <v>1265</v>
      </c>
      <c r="BO42" s="10">
        <f t="shared" si="32"/>
        <v>1270</v>
      </c>
      <c r="BP42" s="3">
        <f t="shared" si="32"/>
        <v>1280</v>
      </c>
      <c r="BQ42" s="10">
        <f t="shared" si="32"/>
        <v>1290</v>
      </c>
      <c r="BR42" s="3">
        <f t="shared" si="32"/>
        <v>1300</v>
      </c>
      <c r="BS42" s="10">
        <f aca="true" t="shared" si="38" ref="BS42:BT45">EM79</f>
        <v>1310</v>
      </c>
      <c r="BT42" s="18">
        <f t="shared" si="38"/>
        <v>1320</v>
      </c>
      <c r="BU42" s="13"/>
      <c r="BV42" s="29"/>
      <c r="BW42" s="5"/>
      <c r="BX42" s="5"/>
      <c r="BY42" s="5"/>
      <c r="BZ42" s="2">
        <f aca="true" t="shared" si="39" ref="BZ42:CO45">BZ41</f>
        <v>50</v>
      </c>
      <c r="CA42" s="2">
        <f t="shared" si="39"/>
        <v>75</v>
      </c>
      <c r="CB42" s="2">
        <f t="shared" si="39"/>
        <v>100</v>
      </c>
      <c r="CC42" s="2">
        <f t="shared" si="39"/>
        <v>125</v>
      </c>
      <c r="CD42" s="2">
        <f t="shared" si="39"/>
        <v>150</v>
      </c>
      <c r="CE42" s="2">
        <f t="shared" si="39"/>
        <v>175</v>
      </c>
      <c r="CF42" s="2">
        <f t="shared" si="39"/>
        <v>200</v>
      </c>
      <c r="CG42" s="2">
        <f t="shared" si="39"/>
        <v>225</v>
      </c>
      <c r="CH42" s="2">
        <f t="shared" si="39"/>
        <v>250</v>
      </c>
      <c r="CI42" s="2">
        <f t="shared" si="39"/>
        <v>275</v>
      </c>
      <c r="CJ42" s="2">
        <f t="shared" si="39"/>
        <v>300</v>
      </c>
      <c r="CK42" s="2">
        <f t="shared" si="39"/>
        <v>325</v>
      </c>
      <c r="CL42" s="2">
        <f t="shared" si="39"/>
        <v>350</v>
      </c>
      <c r="CM42" s="2">
        <f t="shared" si="39"/>
        <v>375</v>
      </c>
      <c r="CN42" s="2">
        <f t="shared" si="39"/>
        <v>400</v>
      </c>
      <c r="CO42" s="2">
        <f t="shared" si="39"/>
        <v>425</v>
      </c>
      <c r="CP42" s="2">
        <f t="shared" si="33"/>
        <v>450</v>
      </c>
      <c r="CQ42" s="2">
        <f t="shared" si="33"/>
        <v>475</v>
      </c>
      <c r="CR42" s="2">
        <f t="shared" si="33"/>
        <v>500</v>
      </c>
      <c r="CS42" s="2">
        <f t="shared" si="33"/>
        <v>525</v>
      </c>
      <c r="CT42" s="2">
        <f t="shared" si="33"/>
        <v>550</v>
      </c>
      <c r="CU42" s="2">
        <f t="shared" si="33"/>
        <v>575</v>
      </c>
      <c r="CV42" s="2">
        <f t="shared" si="33"/>
        <v>600</v>
      </c>
      <c r="CW42" s="2">
        <f t="shared" si="33"/>
        <v>625</v>
      </c>
      <c r="CX42" s="2">
        <f t="shared" si="33"/>
        <v>650</v>
      </c>
      <c r="CY42" s="2">
        <f t="shared" si="33"/>
        <v>675</v>
      </c>
      <c r="CZ42" s="2">
        <f t="shared" si="34"/>
        <v>700</v>
      </c>
      <c r="DA42" s="2">
        <f t="shared" si="34"/>
        <v>725</v>
      </c>
      <c r="DB42" s="2">
        <f t="shared" si="34"/>
        <v>750</v>
      </c>
      <c r="DC42" s="2">
        <f t="shared" si="34"/>
        <v>775</v>
      </c>
      <c r="DD42" s="2">
        <f t="shared" si="34"/>
        <v>800</v>
      </c>
      <c r="DE42" s="2">
        <f t="shared" si="34"/>
        <v>825</v>
      </c>
      <c r="DF42" s="2">
        <f t="shared" si="34"/>
        <v>850</v>
      </c>
      <c r="DG42" s="2">
        <f t="shared" si="34"/>
        <v>875</v>
      </c>
      <c r="DH42" s="2">
        <f t="shared" si="34"/>
        <v>900</v>
      </c>
      <c r="DI42" s="2">
        <f t="shared" si="34"/>
        <v>925</v>
      </c>
      <c r="DJ42" s="2">
        <f t="shared" si="35"/>
        <v>950</v>
      </c>
      <c r="DK42" s="2">
        <f t="shared" si="35"/>
        <v>975</v>
      </c>
      <c r="DL42" s="2">
        <f t="shared" si="35"/>
        <v>1000</v>
      </c>
      <c r="DM42" s="2">
        <f t="shared" si="35"/>
        <v>1025</v>
      </c>
      <c r="DN42" s="2">
        <f t="shared" si="35"/>
        <v>1050</v>
      </c>
      <c r="DO42" s="2">
        <f t="shared" si="35"/>
        <v>1075</v>
      </c>
      <c r="DP42" s="2">
        <f t="shared" si="35"/>
        <v>1100</v>
      </c>
      <c r="DQ42" s="2">
        <f t="shared" si="35"/>
        <v>1125</v>
      </c>
      <c r="DR42" s="2">
        <f t="shared" si="35"/>
        <v>1150</v>
      </c>
      <c r="DS42" s="2">
        <f t="shared" si="35"/>
        <v>1175</v>
      </c>
      <c r="DT42" s="2">
        <f t="shared" si="36"/>
        <v>1200</v>
      </c>
      <c r="DU42" s="2">
        <f t="shared" si="36"/>
        <v>1225</v>
      </c>
      <c r="DV42" s="2">
        <f t="shared" si="36"/>
        <v>1250</v>
      </c>
      <c r="DW42" s="2">
        <f t="shared" si="36"/>
        <v>1275</v>
      </c>
      <c r="DX42" s="2">
        <f t="shared" si="36"/>
        <v>1300</v>
      </c>
      <c r="DY42" s="2">
        <f t="shared" si="36"/>
        <v>1325</v>
      </c>
      <c r="DZ42" s="2">
        <f t="shared" si="36"/>
        <v>1350</v>
      </c>
      <c r="EA42" s="2">
        <f t="shared" si="36"/>
        <v>1375</v>
      </c>
      <c r="EB42" s="2">
        <f t="shared" si="36"/>
        <v>1400</v>
      </c>
      <c r="EC42" s="2">
        <f t="shared" si="36"/>
        <v>1425</v>
      </c>
      <c r="ED42" s="2">
        <f t="shared" si="37"/>
        <v>1450</v>
      </c>
      <c r="EE42" s="2">
        <f t="shared" si="37"/>
        <v>1475</v>
      </c>
      <c r="EF42" s="2">
        <f t="shared" si="37"/>
        <v>1500</v>
      </c>
      <c r="EG42" s="2">
        <f t="shared" si="37"/>
        <v>1525</v>
      </c>
      <c r="EH42" s="2">
        <f t="shared" si="37"/>
        <v>1550</v>
      </c>
      <c r="EI42" s="2">
        <f t="shared" si="37"/>
        <v>1575</v>
      </c>
      <c r="EJ42" s="2">
        <f t="shared" si="37"/>
        <v>1600</v>
      </c>
      <c r="EK42" s="2">
        <f aca="true" t="shared" si="40" ref="EK42:EN45">EK41</f>
        <v>1625</v>
      </c>
      <c r="EL42" s="2">
        <f t="shared" si="40"/>
        <v>1650</v>
      </c>
      <c r="EM42" s="2">
        <f t="shared" si="40"/>
        <v>1675</v>
      </c>
      <c r="EN42" s="2">
        <f t="shared" si="40"/>
        <v>1700</v>
      </c>
    </row>
    <row r="43" spans="1:144" ht="8.25" customHeight="1">
      <c r="A43" s="5"/>
      <c r="B43" s="28"/>
      <c r="C43" s="273"/>
      <c r="D43" s="269">
        <f t="shared" si="8"/>
        <v>900</v>
      </c>
      <c r="E43" s="270"/>
      <c r="F43" s="19">
        <f t="shared" si="26"/>
        <v>190</v>
      </c>
      <c r="G43" s="11">
        <f t="shared" si="26"/>
        <v>245</v>
      </c>
      <c r="H43" s="11">
        <f t="shared" si="26"/>
        <v>290</v>
      </c>
      <c r="I43" s="11">
        <f t="shared" si="26"/>
        <v>330</v>
      </c>
      <c r="J43" s="45">
        <f t="shared" si="26"/>
        <v>370</v>
      </c>
      <c r="K43" s="45">
        <f t="shared" si="26"/>
        <v>405</v>
      </c>
      <c r="L43" s="45">
        <f t="shared" si="26"/>
        <v>435</v>
      </c>
      <c r="M43" s="45">
        <f t="shared" si="26"/>
        <v>470</v>
      </c>
      <c r="N43" s="45">
        <f t="shared" si="26"/>
        <v>495</v>
      </c>
      <c r="O43" s="45">
        <f t="shared" si="26"/>
        <v>525</v>
      </c>
      <c r="P43" s="52">
        <f t="shared" si="26"/>
        <v>550</v>
      </c>
      <c r="Q43" s="52">
        <f t="shared" si="26"/>
        <v>575</v>
      </c>
      <c r="R43" s="52">
        <f t="shared" si="26"/>
        <v>600</v>
      </c>
      <c r="S43" s="52">
        <f t="shared" si="26"/>
        <v>625</v>
      </c>
      <c r="T43" s="11">
        <f t="shared" si="26"/>
        <v>645</v>
      </c>
      <c r="U43" s="11">
        <f t="shared" si="26"/>
        <v>665</v>
      </c>
      <c r="V43" s="11">
        <f t="shared" si="32"/>
        <v>690</v>
      </c>
      <c r="W43" s="11">
        <f t="shared" si="32"/>
        <v>710</v>
      </c>
      <c r="X43" s="11">
        <f t="shared" si="32"/>
        <v>730</v>
      </c>
      <c r="Y43" s="11">
        <f t="shared" si="32"/>
        <v>745</v>
      </c>
      <c r="Z43" s="11">
        <f t="shared" si="32"/>
        <v>765</v>
      </c>
      <c r="AA43" s="11">
        <f t="shared" si="32"/>
        <v>785</v>
      </c>
      <c r="AB43" s="11">
        <f t="shared" si="32"/>
        <v>800</v>
      </c>
      <c r="AC43" s="11">
        <f t="shared" si="32"/>
        <v>820</v>
      </c>
      <c r="AD43" s="11">
        <f t="shared" si="32"/>
        <v>835</v>
      </c>
      <c r="AE43" s="11">
        <f t="shared" si="32"/>
        <v>850</v>
      </c>
      <c r="AF43" s="11">
        <f t="shared" si="32"/>
        <v>870</v>
      </c>
      <c r="AG43" s="11">
        <f t="shared" si="32"/>
        <v>885</v>
      </c>
      <c r="AH43" s="11">
        <f t="shared" si="32"/>
        <v>900</v>
      </c>
      <c r="AI43" s="11">
        <f t="shared" si="32"/>
        <v>915</v>
      </c>
      <c r="AJ43" s="11">
        <f t="shared" si="32"/>
        <v>930</v>
      </c>
      <c r="AK43" s="11">
        <f t="shared" si="32"/>
        <v>945</v>
      </c>
      <c r="AL43" s="11">
        <f t="shared" si="32"/>
        <v>960</v>
      </c>
      <c r="AM43" s="11">
        <f t="shared" si="32"/>
        <v>975</v>
      </c>
      <c r="AN43" s="11">
        <f t="shared" si="32"/>
        <v>985</v>
      </c>
      <c r="AO43" s="11">
        <f t="shared" si="32"/>
        <v>1000</v>
      </c>
      <c r="AP43" s="11">
        <f t="shared" si="32"/>
        <v>1015</v>
      </c>
      <c r="AQ43" s="11">
        <f t="shared" si="32"/>
        <v>1025</v>
      </c>
      <c r="AR43" s="11">
        <f t="shared" si="32"/>
        <v>1040</v>
      </c>
      <c r="AS43" s="11">
        <f t="shared" si="32"/>
        <v>1050</v>
      </c>
      <c r="AT43" s="11">
        <f t="shared" si="32"/>
        <v>1065</v>
      </c>
      <c r="AU43" s="11">
        <f t="shared" si="32"/>
        <v>1075</v>
      </c>
      <c r="AV43" s="11">
        <f t="shared" si="32"/>
        <v>1090</v>
      </c>
      <c r="AW43" s="11">
        <f t="shared" si="32"/>
        <v>1100</v>
      </c>
      <c r="AX43" s="11">
        <f t="shared" si="32"/>
        <v>1115</v>
      </c>
      <c r="AY43" s="11">
        <f t="shared" si="32"/>
        <v>1125</v>
      </c>
      <c r="AZ43" s="11">
        <f t="shared" si="32"/>
        <v>1135</v>
      </c>
      <c r="BA43" s="11">
        <f t="shared" si="32"/>
        <v>1145</v>
      </c>
      <c r="BB43" s="11">
        <f t="shared" si="32"/>
        <v>1160</v>
      </c>
      <c r="BC43" s="11">
        <f t="shared" si="32"/>
        <v>1170</v>
      </c>
      <c r="BD43" s="11">
        <f t="shared" si="32"/>
        <v>1180</v>
      </c>
      <c r="BE43" s="11">
        <f t="shared" si="32"/>
        <v>1190</v>
      </c>
      <c r="BF43" s="11">
        <f t="shared" si="32"/>
        <v>1200</v>
      </c>
      <c r="BG43" s="11">
        <f t="shared" si="32"/>
        <v>1210</v>
      </c>
      <c r="BH43" s="11">
        <f t="shared" si="32"/>
        <v>1220</v>
      </c>
      <c r="BI43" s="11">
        <f t="shared" si="32"/>
        <v>1230</v>
      </c>
      <c r="BJ43" s="11">
        <f t="shared" si="32"/>
        <v>1245</v>
      </c>
      <c r="BK43" s="11">
        <f t="shared" si="32"/>
        <v>1255</v>
      </c>
      <c r="BL43" s="11">
        <f t="shared" si="32"/>
        <v>1260</v>
      </c>
      <c r="BM43" s="11">
        <f t="shared" si="32"/>
        <v>1270</v>
      </c>
      <c r="BN43" s="11">
        <f t="shared" si="32"/>
        <v>1280</v>
      </c>
      <c r="BO43" s="11">
        <f t="shared" si="32"/>
        <v>1290</v>
      </c>
      <c r="BP43" s="11">
        <f t="shared" si="32"/>
        <v>1300</v>
      </c>
      <c r="BQ43" s="11">
        <f t="shared" si="32"/>
        <v>1310</v>
      </c>
      <c r="BR43" s="11">
        <f t="shared" si="32"/>
        <v>1320</v>
      </c>
      <c r="BS43" s="11">
        <f t="shared" si="38"/>
        <v>1330</v>
      </c>
      <c r="BT43" s="20">
        <f t="shared" si="38"/>
        <v>1340</v>
      </c>
      <c r="BU43" s="13"/>
      <c r="BV43" s="29"/>
      <c r="BW43" s="5"/>
      <c r="BX43" s="5"/>
      <c r="BY43" s="5"/>
      <c r="BZ43" s="2">
        <f t="shared" si="39"/>
        <v>50</v>
      </c>
      <c r="CA43" s="2">
        <f t="shared" si="39"/>
        <v>75</v>
      </c>
      <c r="CB43" s="2">
        <f t="shared" si="39"/>
        <v>100</v>
      </c>
      <c r="CC43" s="2">
        <f t="shared" si="39"/>
        <v>125</v>
      </c>
      <c r="CD43" s="2">
        <f t="shared" si="39"/>
        <v>150</v>
      </c>
      <c r="CE43" s="2">
        <f t="shared" si="39"/>
        <v>175</v>
      </c>
      <c r="CF43" s="2">
        <f t="shared" si="39"/>
        <v>200</v>
      </c>
      <c r="CG43" s="2">
        <f t="shared" si="39"/>
        <v>225</v>
      </c>
      <c r="CH43" s="2">
        <f t="shared" si="39"/>
        <v>250</v>
      </c>
      <c r="CI43" s="2">
        <f t="shared" si="39"/>
        <v>275</v>
      </c>
      <c r="CJ43" s="2">
        <f t="shared" si="39"/>
        <v>300</v>
      </c>
      <c r="CK43" s="2">
        <f t="shared" si="39"/>
        <v>325</v>
      </c>
      <c r="CL43" s="2">
        <f t="shared" si="39"/>
        <v>350</v>
      </c>
      <c r="CM43" s="2">
        <f t="shared" si="39"/>
        <v>375</v>
      </c>
      <c r="CN43" s="2">
        <f t="shared" si="39"/>
        <v>400</v>
      </c>
      <c r="CO43" s="2">
        <f t="shared" si="39"/>
        <v>425</v>
      </c>
      <c r="CP43" s="2">
        <f t="shared" si="33"/>
        <v>450</v>
      </c>
      <c r="CQ43" s="2">
        <f t="shared" si="33"/>
        <v>475</v>
      </c>
      <c r="CR43" s="2">
        <f t="shared" si="33"/>
        <v>500</v>
      </c>
      <c r="CS43" s="2">
        <f t="shared" si="33"/>
        <v>525</v>
      </c>
      <c r="CT43" s="2">
        <f t="shared" si="33"/>
        <v>550</v>
      </c>
      <c r="CU43" s="2">
        <f t="shared" si="33"/>
        <v>575</v>
      </c>
      <c r="CV43" s="2">
        <f t="shared" si="33"/>
        <v>600</v>
      </c>
      <c r="CW43" s="2">
        <f t="shared" si="33"/>
        <v>625</v>
      </c>
      <c r="CX43" s="2">
        <f t="shared" si="33"/>
        <v>650</v>
      </c>
      <c r="CY43" s="2">
        <f t="shared" si="33"/>
        <v>675</v>
      </c>
      <c r="CZ43" s="2">
        <f t="shared" si="34"/>
        <v>700</v>
      </c>
      <c r="DA43" s="2">
        <f t="shared" si="34"/>
        <v>725</v>
      </c>
      <c r="DB43" s="2">
        <f t="shared" si="34"/>
        <v>750</v>
      </c>
      <c r="DC43" s="2">
        <f t="shared" si="34"/>
        <v>775</v>
      </c>
      <c r="DD43" s="2">
        <f t="shared" si="34"/>
        <v>800</v>
      </c>
      <c r="DE43" s="2">
        <f t="shared" si="34"/>
        <v>825</v>
      </c>
      <c r="DF43" s="2">
        <f t="shared" si="34"/>
        <v>850</v>
      </c>
      <c r="DG43" s="2">
        <f t="shared" si="34"/>
        <v>875</v>
      </c>
      <c r="DH43" s="2">
        <f t="shared" si="34"/>
        <v>900</v>
      </c>
      <c r="DI43" s="2">
        <f t="shared" si="34"/>
        <v>925</v>
      </c>
      <c r="DJ43" s="2">
        <f t="shared" si="35"/>
        <v>950</v>
      </c>
      <c r="DK43" s="2">
        <f t="shared" si="35"/>
        <v>975</v>
      </c>
      <c r="DL43" s="2">
        <f t="shared" si="35"/>
        <v>1000</v>
      </c>
      <c r="DM43" s="2">
        <f t="shared" si="35"/>
        <v>1025</v>
      </c>
      <c r="DN43" s="2">
        <f t="shared" si="35"/>
        <v>1050</v>
      </c>
      <c r="DO43" s="2">
        <f t="shared" si="35"/>
        <v>1075</v>
      </c>
      <c r="DP43" s="2">
        <f t="shared" si="35"/>
        <v>1100</v>
      </c>
      <c r="DQ43" s="2">
        <f t="shared" si="35"/>
        <v>1125</v>
      </c>
      <c r="DR43" s="2">
        <f t="shared" si="35"/>
        <v>1150</v>
      </c>
      <c r="DS43" s="2">
        <f t="shared" si="35"/>
        <v>1175</v>
      </c>
      <c r="DT43" s="2">
        <f t="shared" si="36"/>
        <v>1200</v>
      </c>
      <c r="DU43" s="2">
        <f t="shared" si="36"/>
        <v>1225</v>
      </c>
      <c r="DV43" s="2">
        <f t="shared" si="36"/>
        <v>1250</v>
      </c>
      <c r="DW43" s="2">
        <f t="shared" si="36"/>
        <v>1275</v>
      </c>
      <c r="DX43" s="2">
        <f t="shared" si="36"/>
        <v>1300</v>
      </c>
      <c r="DY43" s="2">
        <f t="shared" si="36"/>
        <v>1325</v>
      </c>
      <c r="DZ43" s="2">
        <f t="shared" si="36"/>
        <v>1350</v>
      </c>
      <c r="EA43" s="2">
        <f t="shared" si="36"/>
        <v>1375</v>
      </c>
      <c r="EB43" s="2">
        <f t="shared" si="36"/>
        <v>1400</v>
      </c>
      <c r="EC43" s="2">
        <f t="shared" si="36"/>
        <v>1425</v>
      </c>
      <c r="ED43" s="2">
        <f t="shared" si="37"/>
        <v>1450</v>
      </c>
      <c r="EE43" s="2">
        <f t="shared" si="37"/>
        <v>1475</v>
      </c>
      <c r="EF43" s="2">
        <f t="shared" si="37"/>
        <v>1500</v>
      </c>
      <c r="EG43" s="2">
        <f t="shared" si="37"/>
        <v>1525</v>
      </c>
      <c r="EH43" s="2">
        <f t="shared" si="37"/>
        <v>1550</v>
      </c>
      <c r="EI43" s="2">
        <f t="shared" si="37"/>
        <v>1575</v>
      </c>
      <c r="EJ43" s="2">
        <f t="shared" si="37"/>
        <v>1600</v>
      </c>
      <c r="EK43" s="2">
        <f t="shared" si="40"/>
        <v>1625</v>
      </c>
      <c r="EL43" s="2">
        <f t="shared" si="40"/>
        <v>1650</v>
      </c>
      <c r="EM43" s="2">
        <f t="shared" si="40"/>
        <v>1675</v>
      </c>
      <c r="EN43" s="2">
        <f t="shared" si="40"/>
        <v>1700</v>
      </c>
    </row>
    <row r="44" spans="1:144" ht="8.25" customHeight="1">
      <c r="A44" s="5"/>
      <c r="B44" s="28"/>
      <c r="C44" s="273"/>
      <c r="D44" s="267">
        <f t="shared" si="8"/>
        <v>925</v>
      </c>
      <c r="E44" s="268"/>
      <c r="F44" s="17">
        <f aca="true" t="shared" si="41" ref="F44:BQ45">BZ81</f>
        <v>195</v>
      </c>
      <c r="G44" s="10">
        <f t="shared" si="41"/>
        <v>250</v>
      </c>
      <c r="H44" s="3">
        <f t="shared" si="41"/>
        <v>295</v>
      </c>
      <c r="I44" s="10">
        <f t="shared" si="41"/>
        <v>335</v>
      </c>
      <c r="J44" s="3">
        <f t="shared" si="41"/>
        <v>375</v>
      </c>
      <c r="K44" s="10">
        <f t="shared" si="41"/>
        <v>410</v>
      </c>
      <c r="L44" s="3">
        <f t="shared" si="41"/>
        <v>440</v>
      </c>
      <c r="M44" s="10">
        <f t="shared" si="41"/>
        <v>475</v>
      </c>
      <c r="N44" s="3">
        <f t="shared" si="41"/>
        <v>505</v>
      </c>
      <c r="O44" s="10">
        <f t="shared" si="41"/>
        <v>530</v>
      </c>
      <c r="P44" s="3">
        <f t="shared" si="41"/>
        <v>555</v>
      </c>
      <c r="Q44" s="10">
        <f t="shared" si="41"/>
        <v>585</v>
      </c>
      <c r="R44" s="3">
        <f t="shared" si="41"/>
        <v>605</v>
      </c>
      <c r="S44" s="10">
        <f t="shared" si="41"/>
        <v>630</v>
      </c>
      <c r="T44" s="3">
        <f t="shared" si="41"/>
        <v>655</v>
      </c>
      <c r="U44" s="10">
        <f t="shared" si="41"/>
        <v>675</v>
      </c>
      <c r="V44" s="3">
        <f t="shared" si="41"/>
        <v>695</v>
      </c>
      <c r="W44" s="10">
        <f t="shared" si="41"/>
        <v>715</v>
      </c>
      <c r="X44" s="3">
        <f t="shared" si="41"/>
        <v>735</v>
      </c>
      <c r="Y44" s="10">
        <f t="shared" si="41"/>
        <v>755</v>
      </c>
      <c r="Z44" s="3">
        <f t="shared" si="41"/>
        <v>775</v>
      </c>
      <c r="AA44" s="10">
        <f t="shared" si="41"/>
        <v>795</v>
      </c>
      <c r="AB44" s="3">
        <f t="shared" si="41"/>
        <v>810</v>
      </c>
      <c r="AC44" s="10">
        <f t="shared" si="41"/>
        <v>830</v>
      </c>
      <c r="AD44" s="3">
        <f t="shared" si="41"/>
        <v>845</v>
      </c>
      <c r="AE44" s="10">
        <f t="shared" si="41"/>
        <v>865</v>
      </c>
      <c r="AF44" s="3">
        <f t="shared" si="41"/>
        <v>880</v>
      </c>
      <c r="AG44" s="10">
        <f t="shared" si="41"/>
        <v>895</v>
      </c>
      <c r="AH44" s="3">
        <f t="shared" si="41"/>
        <v>910</v>
      </c>
      <c r="AI44" s="10">
        <f t="shared" si="41"/>
        <v>925</v>
      </c>
      <c r="AJ44" s="3">
        <f t="shared" si="41"/>
        <v>940</v>
      </c>
      <c r="AK44" s="10">
        <f t="shared" si="41"/>
        <v>955</v>
      </c>
      <c r="AL44" s="3">
        <f t="shared" si="41"/>
        <v>970</v>
      </c>
      <c r="AM44" s="10">
        <f t="shared" si="41"/>
        <v>985</v>
      </c>
      <c r="AN44" s="3">
        <f t="shared" si="41"/>
        <v>1000</v>
      </c>
      <c r="AO44" s="10">
        <f t="shared" si="41"/>
        <v>1015</v>
      </c>
      <c r="AP44" s="3">
        <f t="shared" si="41"/>
        <v>1025</v>
      </c>
      <c r="AQ44" s="10">
        <f t="shared" si="41"/>
        <v>1040</v>
      </c>
      <c r="AR44" s="3">
        <f t="shared" si="41"/>
        <v>1055</v>
      </c>
      <c r="AS44" s="10">
        <f t="shared" si="41"/>
        <v>1065</v>
      </c>
      <c r="AT44" s="3">
        <f t="shared" si="41"/>
        <v>1080</v>
      </c>
      <c r="AU44" s="10">
        <f t="shared" si="41"/>
        <v>1090</v>
      </c>
      <c r="AV44" s="3">
        <f t="shared" si="41"/>
        <v>1105</v>
      </c>
      <c r="AW44" s="10">
        <f t="shared" si="41"/>
        <v>1115</v>
      </c>
      <c r="AX44" s="3">
        <f t="shared" si="41"/>
        <v>1130</v>
      </c>
      <c r="AY44" s="10">
        <f t="shared" si="41"/>
        <v>1140</v>
      </c>
      <c r="AZ44" s="3">
        <f t="shared" si="41"/>
        <v>1150</v>
      </c>
      <c r="BA44" s="10">
        <f t="shared" si="41"/>
        <v>1165</v>
      </c>
      <c r="BB44" s="3">
        <f t="shared" si="41"/>
        <v>1175</v>
      </c>
      <c r="BC44" s="10">
        <f t="shared" si="41"/>
        <v>1185</v>
      </c>
      <c r="BD44" s="3">
        <f t="shared" si="41"/>
        <v>1195</v>
      </c>
      <c r="BE44" s="10">
        <f t="shared" si="41"/>
        <v>1210</v>
      </c>
      <c r="BF44" s="3">
        <f t="shared" si="41"/>
        <v>1220</v>
      </c>
      <c r="BG44" s="10">
        <f t="shared" si="41"/>
        <v>1230</v>
      </c>
      <c r="BH44" s="3">
        <f t="shared" si="41"/>
        <v>1240</v>
      </c>
      <c r="BI44" s="10">
        <f t="shared" si="41"/>
        <v>1250</v>
      </c>
      <c r="BJ44" s="3">
        <f t="shared" si="41"/>
        <v>1260</v>
      </c>
      <c r="BK44" s="10">
        <f t="shared" si="41"/>
        <v>1270</v>
      </c>
      <c r="BL44" s="3">
        <f t="shared" si="41"/>
        <v>1280</v>
      </c>
      <c r="BM44" s="10">
        <f t="shared" si="41"/>
        <v>1290</v>
      </c>
      <c r="BN44" s="3">
        <f t="shared" si="41"/>
        <v>1300</v>
      </c>
      <c r="BO44" s="10">
        <f t="shared" si="41"/>
        <v>1310</v>
      </c>
      <c r="BP44" s="3">
        <f t="shared" si="41"/>
        <v>1320</v>
      </c>
      <c r="BQ44" s="10">
        <f t="shared" si="41"/>
        <v>1330</v>
      </c>
      <c r="BR44" s="3">
        <f>EL81</f>
        <v>1340</v>
      </c>
      <c r="BS44" s="10">
        <f t="shared" si="38"/>
        <v>1350</v>
      </c>
      <c r="BT44" s="18">
        <f t="shared" si="38"/>
        <v>1360</v>
      </c>
      <c r="BU44" s="13"/>
      <c r="BV44" s="29"/>
      <c r="BW44" s="5"/>
      <c r="BX44" s="5"/>
      <c r="BY44" s="5"/>
      <c r="BZ44" s="2">
        <f t="shared" si="39"/>
        <v>50</v>
      </c>
      <c r="CA44" s="2">
        <f t="shared" si="39"/>
        <v>75</v>
      </c>
      <c r="CB44" s="2">
        <f t="shared" si="39"/>
        <v>100</v>
      </c>
      <c r="CC44" s="2">
        <f t="shared" si="39"/>
        <v>125</v>
      </c>
      <c r="CD44" s="2">
        <f t="shared" si="39"/>
        <v>150</v>
      </c>
      <c r="CE44" s="2">
        <f t="shared" si="39"/>
        <v>175</v>
      </c>
      <c r="CF44" s="2">
        <f t="shared" si="39"/>
        <v>200</v>
      </c>
      <c r="CG44" s="2">
        <f t="shared" si="39"/>
        <v>225</v>
      </c>
      <c r="CH44" s="2">
        <f t="shared" si="39"/>
        <v>250</v>
      </c>
      <c r="CI44" s="2">
        <f t="shared" si="39"/>
        <v>275</v>
      </c>
      <c r="CJ44" s="2">
        <f t="shared" si="39"/>
        <v>300</v>
      </c>
      <c r="CK44" s="2">
        <f t="shared" si="39"/>
        <v>325</v>
      </c>
      <c r="CL44" s="2">
        <f t="shared" si="39"/>
        <v>350</v>
      </c>
      <c r="CM44" s="2">
        <f t="shared" si="39"/>
        <v>375</v>
      </c>
      <c r="CN44" s="2">
        <f t="shared" si="39"/>
        <v>400</v>
      </c>
      <c r="CO44" s="2">
        <f t="shared" si="39"/>
        <v>425</v>
      </c>
      <c r="CP44" s="2">
        <f t="shared" si="33"/>
        <v>450</v>
      </c>
      <c r="CQ44" s="2">
        <f t="shared" si="33"/>
        <v>475</v>
      </c>
      <c r="CR44" s="2">
        <f t="shared" si="33"/>
        <v>500</v>
      </c>
      <c r="CS44" s="2">
        <f t="shared" si="33"/>
        <v>525</v>
      </c>
      <c r="CT44" s="2">
        <f t="shared" si="33"/>
        <v>550</v>
      </c>
      <c r="CU44" s="2">
        <f t="shared" si="33"/>
        <v>575</v>
      </c>
      <c r="CV44" s="2">
        <f t="shared" si="33"/>
        <v>600</v>
      </c>
      <c r="CW44" s="2">
        <f t="shared" si="33"/>
        <v>625</v>
      </c>
      <c r="CX44" s="2">
        <f t="shared" si="33"/>
        <v>650</v>
      </c>
      <c r="CY44" s="2">
        <f t="shared" si="33"/>
        <v>675</v>
      </c>
      <c r="CZ44" s="2">
        <f t="shared" si="34"/>
        <v>700</v>
      </c>
      <c r="DA44" s="2">
        <f t="shared" si="34"/>
        <v>725</v>
      </c>
      <c r="DB44" s="2">
        <f t="shared" si="34"/>
        <v>750</v>
      </c>
      <c r="DC44" s="2">
        <f t="shared" si="34"/>
        <v>775</v>
      </c>
      <c r="DD44" s="2">
        <f t="shared" si="34"/>
        <v>800</v>
      </c>
      <c r="DE44" s="2">
        <f t="shared" si="34"/>
        <v>825</v>
      </c>
      <c r="DF44" s="2">
        <f t="shared" si="34"/>
        <v>850</v>
      </c>
      <c r="DG44" s="2">
        <f t="shared" si="34"/>
        <v>875</v>
      </c>
      <c r="DH44" s="2">
        <f t="shared" si="34"/>
        <v>900</v>
      </c>
      <c r="DI44" s="2">
        <f t="shared" si="34"/>
        <v>925</v>
      </c>
      <c r="DJ44" s="2">
        <f t="shared" si="35"/>
        <v>950</v>
      </c>
      <c r="DK44" s="2">
        <f t="shared" si="35"/>
        <v>975</v>
      </c>
      <c r="DL44" s="2">
        <f t="shared" si="35"/>
        <v>1000</v>
      </c>
      <c r="DM44" s="2">
        <f t="shared" si="35"/>
        <v>1025</v>
      </c>
      <c r="DN44" s="2">
        <f t="shared" si="35"/>
        <v>1050</v>
      </c>
      <c r="DO44" s="2">
        <f t="shared" si="35"/>
        <v>1075</v>
      </c>
      <c r="DP44" s="2">
        <f t="shared" si="35"/>
        <v>1100</v>
      </c>
      <c r="DQ44" s="2">
        <f t="shared" si="35"/>
        <v>1125</v>
      </c>
      <c r="DR44" s="2">
        <f t="shared" si="35"/>
        <v>1150</v>
      </c>
      <c r="DS44" s="2">
        <f t="shared" si="35"/>
        <v>1175</v>
      </c>
      <c r="DT44" s="2">
        <f t="shared" si="36"/>
        <v>1200</v>
      </c>
      <c r="DU44" s="2">
        <f t="shared" si="36"/>
        <v>1225</v>
      </c>
      <c r="DV44" s="2">
        <f t="shared" si="36"/>
        <v>1250</v>
      </c>
      <c r="DW44" s="2">
        <f t="shared" si="36"/>
        <v>1275</v>
      </c>
      <c r="DX44" s="2">
        <f t="shared" si="36"/>
        <v>1300</v>
      </c>
      <c r="DY44" s="2">
        <f t="shared" si="36"/>
        <v>1325</v>
      </c>
      <c r="DZ44" s="2">
        <f t="shared" si="36"/>
        <v>1350</v>
      </c>
      <c r="EA44" s="2">
        <f t="shared" si="36"/>
        <v>1375</v>
      </c>
      <c r="EB44" s="2">
        <f t="shared" si="36"/>
        <v>1400</v>
      </c>
      <c r="EC44" s="2">
        <f t="shared" si="36"/>
        <v>1425</v>
      </c>
      <c r="ED44" s="2">
        <f t="shared" si="37"/>
        <v>1450</v>
      </c>
      <c r="EE44" s="2">
        <f t="shared" si="37"/>
        <v>1475</v>
      </c>
      <c r="EF44" s="2">
        <f t="shared" si="37"/>
        <v>1500</v>
      </c>
      <c r="EG44" s="2">
        <f t="shared" si="37"/>
        <v>1525</v>
      </c>
      <c r="EH44" s="2">
        <f t="shared" si="37"/>
        <v>1550</v>
      </c>
      <c r="EI44" s="2">
        <f t="shared" si="37"/>
        <v>1575</v>
      </c>
      <c r="EJ44" s="2">
        <f t="shared" si="37"/>
        <v>1600</v>
      </c>
      <c r="EK44" s="2">
        <f t="shared" si="40"/>
        <v>1625</v>
      </c>
      <c r="EL44" s="2">
        <f t="shared" si="40"/>
        <v>1650</v>
      </c>
      <c r="EM44" s="2">
        <f t="shared" si="40"/>
        <v>1675</v>
      </c>
      <c r="EN44" s="2">
        <f t="shared" si="40"/>
        <v>1700</v>
      </c>
    </row>
    <row r="45" spans="1:144" ht="8.25" customHeight="1" thickBot="1">
      <c r="A45" s="5"/>
      <c r="B45" s="28"/>
      <c r="C45" s="273"/>
      <c r="D45" s="271">
        <f t="shared" si="8"/>
        <v>950</v>
      </c>
      <c r="E45" s="272"/>
      <c r="F45" s="21">
        <f>BZ82</f>
        <v>195</v>
      </c>
      <c r="G45" s="22">
        <f t="shared" si="41"/>
        <v>250</v>
      </c>
      <c r="H45" s="22">
        <f t="shared" si="41"/>
        <v>295</v>
      </c>
      <c r="I45" s="22">
        <f t="shared" si="41"/>
        <v>340</v>
      </c>
      <c r="J45" s="22">
        <f t="shared" si="41"/>
        <v>380</v>
      </c>
      <c r="K45" s="22">
        <f t="shared" si="41"/>
        <v>415</v>
      </c>
      <c r="L45" s="22">
        <f t="shared" si="41"/>
        <v>445</v>
      </c>
      <c r="M45" s="22">
        <f t="shared" si="41"/>
        <v>480</v>
      </c>
      <c r="N45" s="22">
        <f t="shared" si="41"/>
        <v>510</v>
      </c>
      <c r="O45" s="22">
        <f t="shared" si="41"/>
        <v>535</v>
      </c>
      <c r="P45" s="22">
        <f t="shared" si="41"/>
        <v>565</v>
      </c>
      <c r="Q45" s="22">
        <f t="shared" si="41"/>
        <v>590</v>
      </c>
      <c r="R45" s="22">
        <f t="shared" si="41"/>
        <v>615</v>
      </c>
      <c r="S45" s="22">
        <f t="shared" si="41"/>
        <v>640</v>
      </c>
      <c r="T45" s="22">
        <f t="shared" si="41"/>
        <v>660</v>
      </c>
      <c r="U45" s="22">
        <f t="shared" si="41"/>
        <v>685</v>
      </c>
      <c r="V45" s="22">
        <f t="shared" si="41"/>
        <v>705</v>
      </c>
      <c r="W45" s="22">
        <f t="shared" si="41"/>
        <v>725</v>
      </c>
      <c r="X45" s="22">
        <f t="shared" si="41"/>
        <v>745</v>
      </c>
      <c r="Y45" s="22">
        <f t="shared" si="41"/>
        <v>765</v>
      </c>
      <c r="Z45" s="22">
        <f t="shared" si="41"/>
        <v>785</v>
      </c>
      <c r="AA45" s="22">
        <f t="shared" si="41"/>
        <v>805</v>
      </c>
      <c r="AB45" s="22">
        <f t="shared" si="41"/>
        <v>820</v>
      </c>
      <c r="AC45" s="22">
        <f t="shared" si="41"/>
        <v>840</v>
      </c>
      <c r="AD45" s="22">
        <f t="shared" si="41"/>
        <v>860</v>
      </c>
      <c r="AE45" s="22">
        <f t="shared" si="41"/>
        <v>875</v>
      </c>
      <c r="AF45" s="22">
        <f t="shared" si="41"/>
        <v>890</v>
      </c>
      <c r="AG45" s="22">
        <f t="shared" si="41"/>
        <v>910</v>
      </c>
      <c r="AH45" s="22">
        <f t="shared" si="41"/>
        <v>925</v>
      </c>
      <c r="AI45" s="22">
        <f t="shared" si="41"/>
        <v>940</v>
      </c>
      <c r="AJ45" s="22">
        <f t="shared" si="41"/>
        <v>955</v>
      </c>
      <c r="AK45" s="22">
        <f t="shared" si="41"/>
        <v>970</v>
      </c>
      <c r="AL45" s="22">
        <f t="shared" si="41"/>
        <v>985</v>
      </c>
      <c r="AM45" s="22">
        <f t="shared" si="41"/>
        <v>1000</v>
      </c>
      <c r="AN45" s="22">
        <f t="shared" si="41"/>
        <v>1015</v>
      </c>
      <c r="AO45" s="22">
        <f t="shared" si="41"/>
        <v>1025</v>
      </c>
      <c r="AP45" s="22">
        <f t="shared" si="41"/>
        <v>1040</v>
      </c>
      <c r="AQ45" s="22">
        <f t="shared" si="41"/>
        <v>1055</v>
      </c>
      <c r="AR45" s="22">
        <f t="shared" si="41"/>
        <v>1070</v>
      </c>
      <c r="AS45" s="22">
        <f t="shared" si="41"/>
        <v>1080</v>
      </c>
      <c r="AT45" s="22">
        <f t="shared" si="41"/>
        <v>1095</v>
      </c>
      <c r="AU45" s="22">
        <f t="shared" si="41"/>
        <v>1105</v>
      </c>
      <c r="AV45" s="22">
        <f t="shared" si="41"/>
        <v>1120</v>
      </c>
      <c r="AW45" s="22">
        <f t="shared" si="41"/>
        <v>1130</v>
      </c>
      <c r="AX45" s="22">
        <f t="shared" si="41"/>
        <v>1145</v>
      </c>
      <c r="AY45" s="22">
        <f t="shared" si="41"/>
        <v>1155</v>
      </c>
      <c r="AZ45" s="22">
        <f t="shared" si="41"/>
        <v>1170</v>
      </c>
      <c r="BA45" s="22">
        <f t="shared" si="41"/>
        <v>1180</v>
      </c>
      <c r="BB45" s="22">
        <f t="shared" si="41"/>
        <v>1190</v>
      </c>
      <c r="BC45" s="22">
        <f t="shared" si="41"/>
        <v>1200</v>
      </c>
      <c r="BD45" s="22">
        <f t="shared" si="41"/>
        <v>1215</v>
      </c>
      <c r="BE45" s="22">
        <f t="shared" si="41"/>
        <v>1225</v>
      </c>
      <c r="BF45" s="22">
        <f t="shared" si="41"/>
        <v>1235</v>
      </c>
      <c r="BG45" s="22">
        <f t="shared" si="41"/>
        <v>1245</v>
      </c>
      <c r="BH45" s="22">
        <f>EB82</f>
        <v>1255</v>
      </c>
      <c r="BI45" s="22">
        <f t="shared" si="41"/>
        <v>1270</v>
      </c>
      <c r="BJ45" s="22">
        <f t="shared" si="41"/>
        <v>1280</v>
      </c>
      <c r="BK45" s="22">
        <f t="shared" si="41"/>
        <v>1290</v>
      </c>
      <c r="BL45" s="22">
        <f t="shared" si="41"/>
        <v>1300</v>
      </c>
      <c r="BM45" s="22">
        <f t="shared" si="41"/>
        <v>1310</v>
      </c>
      <c r="BN45" s="22">
        <f t="shared" si="41"/>
        <v>1320</v>
      </c>
      <c r="BO45" s="22">
        <f t="shared" si="41"/>
        <v>1330</v>
      </c>
      <c r="BP45" s="22">
        <f t="shared" si="41"/>
        <v>1340</v>
      </c>
      <c r="BQ45" s="22">
        <f t="shared" si="41"/>
        <v>1350</v>
      </c>
      <c r="BR45" s="22">
        <f>EL82</f>
        <v>1360</v>
      </c>
      <c r="BS45" s="22">
        <f t="shared" si="38"/>
        <v>1370</v>
      </c>
      <c r="BT45" s="23">
        <f t="shared" si="38"/>
        <v>1375</v>
      </c>
      <c r="BU45" s="13"/>
      <c r="BV45" s="29"/>
      <c r="BW45" s="5"/>
      <c r="BX45" s="5"/>
      <c r="BY45" s="5"/>
      <c r="BZ45" s="2">
        <f t="shared" si="39"/>
        <v>50</v>
      </c>
      <c r="CA45" s="2">
        <f t="shared" si="39"/>
        <v>75</v>
      </c>
      <c r="CB45" s="2">
        <f t="shared" si="39"/>
        <v>100</v>
      </c>
      <c r="CC45" s="2">
        <f t="shared" si="39"/>
        <v>125</v>
      </c>
      <c r="CD45" s="2">
        <f t="shared" si="39"/>
        <v>150</v>
      </c>
      <c r="CE45" s="2">
        <f t="shared" si="39"/>
        <v>175</v>
      </c>
      <c r="CF45" s="2">
        <f t="shared" si="39"/>
        <v>200</v>
      </c>
      <c r="CG45" s="2">
        <f t="shared" si="39"/>
        <v>225</v>
      </c>
      <c r="CH45" s="2">
        <f t="shared" si="39"/>
        <v>250</v>
      </c>
      <c r="CI45" s="2">
        <f t="shared" si="39"/>
        <v>275</v>
      </c>
      <c r="CJ45" s="2">
        <f t="shared" si="39"/>
        <v>300</v>
      </c>
      <c r="CK45" s="2">
        <f t="shared" si="39"/>
        <v>325</v>
      </c>
      <c r="CL45" s="2">
        <f t="shared" si="39"/>
        <v>350</v>
      </c>
      <c r="CM45" s="2">
        <f t="shared" si="39"/>
        <v>375</v>
      </c>
      <c r="CN45" s="2">
        <f t="shared" si="39"/>
        <v>400</v>
      </c>
      <c r="CO45" s="2">
        <f t="shared" si="39"/>
        <v>425</v>
      </c>
      <c r="CP45" s="2">
        <f t="shared" si="33"/>
        <v>450</v>
      </c>
      <c r="CQ45" s="2">
        <f t="shared" si="33"/>
        <v>475</v>
      </c>
      <c r="CR45" s="2">
        <f t="shared" si="33"/>
        <v>500</v>
      </c>
      <c r="CS45" s="2">
        <f t="shared" si="33"/>
        <v>525</v>
      </c>
      <c r="CT45" s="2">
        <f t="shared" si="33"/>
        <v>550</v>
      </c>
      <c r="CU45" s="2">
        <f t="shared" si="33"/>
        <v>575</v>
      </c>
      <c r="CV45" s="2">
        <f t="shared" si="33"/>
        <v>600</v>
      </c>
      <c r="CW45" s="2">
        <f t="shared" si="33"/>
        <v>625</v>
      </c>
      <c r="CX45" s="2">
        <f t="shared" si="33"/>
        <v>650</v>
      </c>
      <c r="CY45" s="2">
        <f t="shared" si="33"/>
        <v>675</v>
      </c>
      <c r="CZ45" s="2">
        <f t="shared" si="34"/>
        <v>700</v>
      </c>
      <c r="DA45" s="2">
        <f t="shared" si="34"/>
        <v>725</v>
      </c>
      <c r="DB45" s="2">
        <f t="shared" si="34"/>
        <v>750</v>
      </c>
      <c r="DC45" s="2">
        <f t="shared" si="34"/>
        <v>775</v>
      </c>
      <c r="DD45" s="2">
        <f t="shared" si="34"/>
        <v>800</v>
      </c>
      <c r="DE45" s="2">
        <f t="shared" si="34"/>
        <v>825</v>
      </c>
      <c r="DF45" s="2">
        <f t="shared" si="34"/>
        <v>850</v>
      </c>
      <c r="DG45" s="2">
        <f t="shared" si="34"/>
        <v>875</v>
      </c>
      <c r="DH45" s="2">
        <f t="shared" si="34"/>
        <v>900</v>
      </c>
      <c r="DI45" s="2">
        <f t="shared" si="34"/>
        <v>925</v>
      </c>
      <c r="DJ45" s="2">
        <f t="shared" si="35"/>
        <v>950</v>
      </c>
      <c r="DK45" s="2">
        <f t="shared" si="35"/>
        <v>975</v>
      </c>
      <c r="DL45" s="2">
        <f t="shared" si="35"/>
        <v>1000</v>
      </c>
      <c r="DM45" s="2">
        <f t="shared" si="35"/>
        <v>1025</v>
      </c>
      <c r="DN45" s="2">
        <f t="shared" si="35"/>
        <v>1050</v>
      </c>
      <c r="DO45" s="2">
        <f t="shared" si="35"/>
        <v>1075</v>
      </c>
      <c r="DP45" s="2">
        <f t="shared" si="35"/>
        <v>1100</v>
      </c>
      <c r="DQ45" s="2">
        <f t="shared" si="35"/>
        <v>1125</v>
      </c>
      <c r="DR45" s="2">
        <f t="shared" si="35"/>
        <v>1150</v>
      </c>
      <c r="DS45" s="2">
        <f t="shared" si="35"/>
        <v>1175</v>
      </c>
      <c r="DT45" s="2">
        <f t="shared" si="36"/>
        <v>1200</v>
      </c>
      <c r="DU45" s="2">
        <f t="shared" si="36"/>
        <v>1225</v>
      </c>
      <c r="DV45" s="2">
        <f t="shared" si="36"/>
        <v>1250</v>
      </c>
      <c r="DW45" s="2">
        <f t="shared" si="36"/>
        <v>1275</v>
      </c>
      <c r="DX45" s="2">
        <f t="shared" si="36"/>
        <v>1300</v>
      </c>
      <c r="DY45" s="2">
        <f t="shared" si="36"/>
        <v>1325</v>
      </c>
      <c r="DZ45" s="2">
        <f t="shared" si="36"/>
        <v>1350</v>
      </c>
      <c r="EA45" s="2">
        <f t="shared" si="36"/>
        <v>1375</v>
      </c>
      <c r="EB45" s="2">
        <f t="shared" si="36"/>
        <v>1400</v>
      </c>
      <c r="EC45" s="2">
        <f t="shared" si="36"/>
        <v>1425</v>
      </c>
      <c r="ED45" s="2">
        <f t="shared" si="37"/>
        <v>1450</v>
      </c>
      <c r="EE45" s="2">
        <f t="shared" si="37"/>
        <v>1475</v>
      </c>
      <c r="EF45" s="2">
        <f t="shared" si="37"/>
        <v>1500</v>
      </c>
      <c r="EG45" s="2">
        <f t="shared" si="37"/>
        <v>1525</v>
      </c>
      <c r="EH45" s="2">
        <f t="shared" si="37"/>
        <v>1550</v>
      </c>
      <c r="EI45" s="2">
        <f t="shared" si="37"/>
        <v>1575</v>
      </c>
      <c r="EJ45" s="2">
        <f t="shared" si="37"/>
        <v>1600</v>
      </c>
      <c r="EK45" s="2">
        <f t="shared" si="40"/>
        <v>1625</v>
      </c>
      <c r="EL45" s="2">
        <f t="shared" si="40"/>
        <v>1650</v>
      </c>
      <c r="EM45" s="2">
        <f t="shared" si="40"/>
        <v>1675</v>
      </c>
      <c r="EN45" s="2">
        <f t="shared" si="40"/>
        <v>1700</v>
      </c>
    </row>
    <row r="46" spans="1:144" ht="3" customHeight="1">
      <c r="A46" s="5"/>
      <c r="B46" s="28"/>
      <c r="C46" s="265" t="s">
        <v>29</v>
      </c>
      <c r="D46" s="265"/>
      <c r="E46" s="265"/>
      <c r="F46" s="265"/>
      <c r="G46" s="265"/>
      <c r="H46" s="265"/>
      <c r="I46" s="265"/>
      <c r="J46" s="265"/>
      <c r="K46" s="265"/>
      <c r="L46" s="265"/>
      <c r="M46" s="265"/>
      <c r="N46" s="265"/>
      <c r="O46" s="265"/>
      <c r="P46" s="265"/>
      <c r="Q46" s="265"/>
      <c r="R46" s="265"/>
      <c r="S46" s="265"/>
      <c r="T46" s="265"/>
      <c r="U46" s="265"/>
      <c r="V46" s="265"/>
      <c r="W46" s="265"/>
      <c r="X46" s="57"/>
      <c r="Y46" s="57"/>
      <c r="Z46" s="316" t="s">
        <v>18</v>
      </c>
      <c r="AA46" s="317"/>
      <c r="AB46" s="317"/>
      <c r="AC46" s="317"/>
      <c r="AD46" s="317"/>
      <c r="AE46" s="317"/>
      <c r="AF46" s="317"/>
      <c r="AG46" s="317"/>
      <c r="AH46" s="317"/>
      <c r="AI46" s="317"/>
      <c r="AJ46" s="317"/>
      <c r="AK46" s="317"/>
      <c r="AL46" s="317"/>
      <c r="AM46" s="317"/>
      <c r="AN46" s="317"/>
      <c r="AO46" s="317"/>
      <c r="AP46" s="317"/>
      <c r="AQ46" s="317"/>
      <c r="AR46" s="317"/>
      <c r="AS46" s="317"/>
      <c r="AT46" s="317"/>
      <c r="AU46" s="317"/>
      <c r="AV46" s="317"/>
      <c r="AW46" s="317"/>
      <c r="AX46" s="54"/>
      <c r="AY46" s="320" t="s">
        <v>19</v>
      </c>
      <c r="AZ46" s="318"/>
      <c r="BA46" s="318"/>
      <c r="BB46" s="318"/>
      <c r="BC46" s="318"/>
      <c r="BD46" s="318"/>
      <c r="BE46" s="318"/>
      <c r="BF46" s="318"/>
      <c r="BG46" s="318"/>
      <c r="BH46" s="318"/>
      <c r="BI46" s="318"/>
      <c r="BJ46" s="318"/>
      <c r="BK46" s="318"/>
      <c r="BL46" s="318"/>
      <c r="BM46" s="318"/>
      <c r="BN46" s="318"/>
      <c r="BO46" s="318"/>
      <c r="BP46" s="318"/>
      <c r="BQ46" s="318"/>
      <c r="BR46" s="318"/>
      <c r="BS46" s="318"/>
      <c r="BT46" s="318"/>
      <c r="BU46" s="318"/>
      <c r="BV46" s="321"/>
      <c r="BW46" s="5"/>
      <c r="BX46" s="5"/>
      <c r="BY46" s="5"/>
      <c r="BZ46" s="4">
        <f aca="true" t="shared" si="42" ref="BZ46:BZ82">CEILING((1.3*((D9*BZ9)^0.625)/((D9+BZ9)^0.25)),5)</f>
        <v>55</v>
      </c>
      <c r="CA46" s="4">
        <f aca="true" t="shared" si="43" ref="CA46:EL49">CEILING((1.3*(($D9*CA9)^0.625)/(($D9+CA9)^0.25)),5)</f>
        <v>70</v>
      </c>
      <c r="CB46" s="4">
        <f t="shared" si="43"/>
        <v>80</v>
      </c>
      <c r="CC46" s="4">
        <f t="shared" si="43"/>
        <v>85</v>
      </c>
      <c r="CD46" s="4">
        <f t="shared" si="43"/>
        <v>95</v>
      </c>
      <c r="CE46" s="4">
        <f t="shared" si="43"/>
        <v>100</v>
      </c>
      <c r="CF46" s="4">
        <f t="shared" si="43"/>
        <v>105</v>
      </c>
      <c r="CG46" s="4">
        <f t="shared" si="43"/>
        <v>110</v>
      </c>
      <c r="CH46" s="4">
        <f t="shared" si="43"/>
        <v>115</v>
      </c>
      <c r="CI46" s="4">
        <f t="shared" si="43"/>
        <v>120</v>
      </c>
      <c r="CJ46" s="4">
        <f t="shared" si="43"/>
        <v>125</v>
      </c>
      <c r="CK46" s="4">
        <f t="shared" si="43"/>
        <v>130</v>
      </c>
      <c r="CL46" s="4">
        <f t="shared" si="43"/>
        <v>135</v>
      </c>
      <c r="CM46" s="4">
        <f t="shared" si="43"/>
        <v>135</v>
      </c>
      <c r="CN46" s="4">
        <f t="shared" si="43"/>
        <v>140</v>
      </c>
      <c r="CO46" s="4">
        <f t="shared" si="43"/>
        <v>145</v>
      </c>
      <c r="CP46" s="4">
        <f t="shared" si="43"/>
        <v>145</v>
      </c>
      <c r="CQ46" s="4">
        <f t="shared" si="43"/>
        <v>150</v>
      </c>
      <c r="CR46" s="4">
        <f t="shared" si="43"/>
        <v>155</v>
      </c>
      <c r="CS46" s="4">
        <f t="shared" si="43"/>
        <v>155</v>
      </c>
      <c r="CT46" s="4">
        <f t="shared" si="43"/>
        <v>160</v>
      </c>
      <c r="CU46" s="4">
        <f t="shared" si="43"/>
        <v>160</v>
      </c>
      <c r="CV46" s="4">
        <f t="shared" si="43"/>
        <v>165</v>
      </c>
      <c r="CW46" s="4">
        <f t="shared" si="43"/>
        <v>165</v>
      </c>
      <c r="CX46" s="4">
        <f t="shared" si="43"/>
        <v>170</v>
      </c>
      <c r="CY46" s="4">
        <f t="shared" si="43"/>
        <v>170</v>
      </c>
      <c r="CZ46" s="4">
        <f t="shared" si="43"/>
        <v>175</v>
      </c>
      <c r="DA46" s="4">
        <f t="shared" si="43"/>
        <v>175</v>
      </c>
      <c r="DB46" s="4">
        <f t="shared" si="43"/>
        <v>180</v>
      </c>
      <c r="DC46" s="4">
        <f t="shared" si="43"/>
        <v>180</v>
      </c>
      <c r="DD46" s="4">
        <f t="shared" si="43"/>
        <v>185</v>
      </c>
      <c r="DE46" s="4">
        <f t="shared" si="43"/>
        <v>185</v>
      </c>
      <c r="DF46" s="4">
        <f t="shared" si="43"/>
        <v>190</v>
      </c>
      <c r="DG46" s="4">
        <f t="shared" si="43"/>
        <v>190</v>
      </c>
      <c r="DH46" s="4">
        <f t="shared" si="43"/>
        <v>190</v>
      </c>
      <c r="DI46" s="4">
        <f t="shared" si="43"/>
        <v>195</v>
      </c>
      <c r="DJ46" s="4">
        <f t="shared" si="43"/>
        <v>195</v>
      </c>
      <c r="DK46" s="4">
        <f t="shared" si="43"/>
        <v>200</v>
      </c>
      <c r="DL46" s="4">
        <f t="shared" si="43"/>
        <v>200</v>
      </c>
      <c r="DM46" s="4">
        <f t="shared" si="43"/>
        <v>200</v>
      </c>
      <c r="DN46" s="4">
        <f t="shared" si="43"/>
        <v>205</v>
      </c>
      <c r="DO46" s="4">
        <f t="shared" si="43"/>
        <v>205</v>
      </c>
      <c r="DP46" s="4">
        <f t="shared" si="43"/>
        <v>205</v>
      </c>
      <c r="DQ46" s="4">
        <f t="shared" si="43"/>
        <v>210</v>
      </c>
      <c r="DR46" s="4">
        <f t="shared" si="43"/>
        <v>210</v>
      </c>
      <c r="DS46" s="4">
        <f t="shared" si="43"/>
        <v>215</v>
      </c>
      <c r="DT46" s="4">
        <f t="shared" si="43"/>
        <v>215</v>
      </c>
      <c r="DU46" s="4">
        <f t="shared" si="43"/>
        <v>215</v>
      </c>
      <c r="DV46" s="4">
        <f t="shared" si="43"/>
        <v>220</v>
      </c>
      <c r="DW46" s="4">
        <f t="shared" si="43"/>
        <v>220</v>
      </c>
      <c r="DX46" s="4">
        <f t="shared" si="43"/>
        <v>220</v>
      </c>
      <c r="DY46" s="4">
        <f t="shared" si="43"/>
        <v>225</v>
      </c>
      <c r="DZ46" s="4">
        <f t="shared" si="43"/>
        <v>225</v>
      </c>
      <c r="EA46" s="4">
        <f t="shared" si="43"/>
        <v>225</v>
      </c>
      <c r="EB46" s="4">
        <f t="shared" si="43"/>
        <v>225</v>
      </c>
      <c r="EC46" s="4">
        <f t="shared" si="43"/>
        <v>230</v>
      </c>
      <c r="ED46" s="4">
        <f t="shared" si="43"/>
        <v>230</v>
      </c>
      <c r="EE46" s="4">
        <f t="shared" si="43"/>
        <v>230</v>
      </c>
      <c r="EF46" s="4">
        <f t="shared" si="43"/>
        <v>235</v>
      </c>
      <c r="EG46" s="4">
        <f t="shared" si="43"/>
        <v>235</v>
      </c>
      <c r="EH46" s="4">
        <f t="shared" si="43"/>
        <v>235</v>
      </c>
      <c r="EI46" s="4">
        <f t="shared" si="43"/>
        <v>240</v>
      </c>
      <c r="EJ46" s="4">
        <f t="shared" si="43"/>
        <v>240</v>
      </c>
      <c r="EK46" s="4">
        <f t="shared" si="43"/>
        <v>240</v>
      </c>
      <c r="EL46" s="4">
        <f t="shared" si="43"/>
        <v>240</v>
      </c>
      <c r="EM46" s="4">
        <f aca="true" t="shared" si="44" ref="EM46:EN65">CEILING((1.3*(($D9*EM9)^0.625)/(($D9+EM9)^0.25)),5)</f>
        <v>245</v>
      </c>
      <c r="EN46" s="4">
        <f t="shared" si="44"/>
        <v>245</v>
      </c>
    </row>
    <row r="47" spans="1:144" ht="8.25" customHeight="1">
      <c r="A47" s="5"/>
      <c r="B47" s="28"/>
      <c r="C47" s="265"/>
      <c r="D47" s="265"/>
      <c r="E47" s="265"/>
      <c r="F47" s="265"/>
      <c r="G47" s="265"/>
      <c r="H47" s="265"/>
      <c r="I47" s="265"/>
      <c r="J47" s="265"/>
      <c r="K47" s="265"/>
      <c r="L47" s="265"/>
      <c r="M47" s="265"/>
      <c r="N47" s="265"/>
      <c r="O47" s="265"/>
      <c r="P47" s="265"/>
      <c r="Q47" s="265"/>
      <c r="R47" s="265"/>
      <c r="S47" s="265"/>
      <c r="T47" s="265"/>
      <c r="U47" s="265"/>
      <c r="V47" s="265"/>
      <c r="W47" s="265"/>
      <c r="X47" s="57"/>
      <c r="Y47" s="9"/>
      <c r="Z47" s="318"/>
      <c r="AA47" s="318"/>
      <c r="AB47" s="318"/>
      <c r="AC47" s="318"/>
      <c r="AD47" s="318"/>
      <c r="AE47" s="318"/>
      <c r="AF47" s="318"/>
      <c r="AG47" s="318"/>
      <c r="AH47" s="318"/>
      <c r="AI47" s="318"/>
      <c r="AJ47" s="318"/>
      <c r="AK47" s="318"/>
      <c r="AL47" s="318"/>
      <c r="AM47" s="318"/>
      <c r="AN47" s="318"/>
      <c r="AO47" s="318"/>
      <c r="AP47" s="318"/>
      <c r="AQ47" s="318"/>
      <c r="AR47" s="318"/>
      <c r="AS47" s="318"/>
      <c r="AT47" s="318"/>
      <c r="AU47" s="318"/>
      <c r="AV47" s="318"/>
      <c r="AW47" s="318"/>
      <c r="AX47" s="56"/>
      <c r="AY47" s="318"/>
      <c r="AZ47" s="318"/>
      <c r="BA47" s="318"/>
      <c r="BB47" s="318"/>
      <c r="BC47" s="318"/>
      <c r="BD47" s="318"/>
      <c r="BE47" s="318"/>
      <c r="BF47" s="318"/>
      <c r="BG47" s="318"/>
      <c r="BH47" s="318"/>
      <c r="BI47" s="318"/>
      <c r="BJ47" s="318"/>
      <c r="BK47" s="318"/>
      <c r="BL47" s="318"/>
      <c r="BM47" s="318"/>
      <c r="BN47" s="318"/>
      <c r="BO47" s="318"/>
      <c r="BP47" s="318"/>
      <c r="BQ47" s="318"/>
      <c r="BR47" s="318"/>
      <c r="BS47" s="318"/>
      <c r="BT47" s="318"/>
      <c r="BU47" s="318"/>
      <c r="BV47" s="321"/>
      <c r="BW47" s="5"/>
      <c r="BX47" s="5"/>
      <c r="BY47" s="5"/>
      <c r="BZ47" s="4">
        <f t="shared" si="42"/>
        <v>70</v>
      </c>
      <c r="CA47" s="4">
        <f t="shared" si="43"/>
        <v>85</v>
      </c>
      <c r="CB47" s="4">
        <f t="shared" si="43"/>
        <v>95</v>
      </c>
      <c r="CC47" s="4">
        <f t="shared" si="43"/>
        <v>105</v>
      </c>
      <c r="CD47" s="4">
        <f t="shared" si="43"/>
        <v>115</v>
      </c>
      <c r="CE47" s="4">
        <f t="shared" si="43"/>
        <v>125</v>
      </c>
      <c r="CF47" s="4">
        <f t="shared" si="43"/>
        <v>135</v>
      </c>
      <c r="CG47" s="4">
        <f t="shared" si="43"/>
        <v>140</v>
      </c>
      <c r="CH47" s="4">
        <f t="shared" si="43"/>
        <v>145</v>
      </c>
      <c r="CI47" s="4">
        <f t="shared" si="43"/>
        <v>150</v>
      </c>
      <c r="CJ47" s="4">
        <f t="shared" si="43"/>
        <v>160</v>
      </c>
      <c r="CK47" s="4">
        <f t="shared" si="43"/>
        <v>165</v>
      </c>
      <c r="CL47" s="4">
        <f t="shared" si="43"/>
        <v>170</v>
      </c>
      <c r="CM47" s="4">
        <f t="shared" si="43"/>
        <v>175</v>
      </c>
      <c r="CN47" s="4">
        <f t="shared" si="43"/>
        <v>175</v>
      </c>
      <c r="CO47" s="4">
        <f t="shared" si="43"/>
        <v>180</v>
      </c>
      <c r="CP47" s="4">
        <f t="shared" si="43"/>
        <v>185</v>
      </c>
      <c r="CQ47" s="4">
        <f t="shared" si="43"/>
        <v>190</v>
      </c>
      <c r="CR47" s="4">
        <f t="shared" si="43"/>
        <v>195</v>
      </c>
      <c r="CS47" s="4">
        <f t="shared" si="43"/>
        <v>200</v>
      </c>
      <c r="CT47" s="4">
        <f t="shared" si="43"/>
        <v>200</v>
      </c>
      <c r="CU47" s="4">
        <f t="shared" si="43"/>
        <v>205</v>
      </c>
      <c r="CV47" s="4">
        <f t="shared" si="43"/>
        <v>210</v>
      </c>
      <c r="CW47" s="4">
        <f t="shared" si="43"/>
        <v>210</v>
      </c>
      <c r="CX47" s="4">
        <f t="shared" si="43"/>
        <v>215</v>
      </c>
      <c r="CY47" s="4">
        <f t="shared" si="43"/>
        <v>220</v>
      </c>
      <c r="CZ47" s="4">
        <f t="shared" si="43"/>
        <v>220</v>
      </c>
      <c r="DA47" s="4">
        <f t="shared" si="43"/>
        <v>225</v>
      </c>
      <c r="DB47" s="4">
        <f t="shared" si="43"/>
        <v>230</v>
      </c>
      <c r="DC47" s="4">
        <f t="shared" si="43"/>
        <v>230</v>
      </c>
      <c r="DD47" s="4">
        <f t="shared" si="43"/>
        <v>235</v>
      </c>
      <c r="DE47" s="4">
        <f t="shared" si="43"/>
        <v>235</v>
      </c>
      <c r="DF47" s="4">
        <f t="shared" si="43"/>
        <v>240</v>
      </c>
      <c r="DG47" s="4">
        <f t="shared" si="43"/>
        <v>240</v>
      </c>
      <c r="DH47" s="4">
        <f t="shared" si="43"/>
        <v>245</v>
      </c>
      <c r="DI47" s="4">
        <f t="shared" si="43"/>
        <v>250</v>
      </c>
      <c r="DJ47" s="4">
        <f t="shared" si="43"/>
        <v>250</v>
      </c>
      <c r="DK47" s="4">
        <f t="shared" si="43"/>
        <v>255</v>
      </c>
      <c r="DL47" s="4">
        <f t="shared" si="43"/>
        <v>255</v>
      </c>
      <c r="DM47" s="4">
        <f t="shared" si="43"/>
        <v>260</v>
      </c>
      <c r="DN47" s="4">
        <f t="shared" si="43"/>
        <v>260</v>
      </c>
      <c r="DO47" s="4">
        <f t="shared" si="43"/>
        <v>265</v>
      </c>
      <c r="DP47" s="4">
        <f t="shared" si="43"/>
        <v>265</v>
      </c>
      <c r="DQ47" s="4">
        <f t="shared" si="43"/>
        <v>265</v>
      </c>
      <c r="DR47" s="4">
        <f t="shared" si="43"/>
        <v>270</v>
      </c>
      <c r="DS47" s="4">
        <f t="shared" si="43"/>
        <v>270</v>
      </c>
      <c r="DT47" s="4">
        <f t="shared" si="43"/>
        <v>275</v>
      </c>
      <c r="DU47" s="4">
        <f t="shared" si="43"/>
        <v>275</v>
      </c>
      <c r="DV47" s="4">
        <f t="shared" si="43"/>
        <v>280</v>
      </c>
      <c r="DW47" s="4">
        <f t="shared" si="43"/>
        <v>280</v>
      </c>
      <c r="DX47" s="4">
        <f t="shared" si="43"/>
        <v>285</v>
      </c>
      <c r="DY47" s="4">
        <f t="shared" si="43"/>
        <v>285</v>
      </c>
      <c r="DZ47" s="4">
        <f t="shared" si="43"/>
        <v>285</v>
      </c>
      <c r="EA47" s="4">
        <f t="shared" si="43"/>
        <v>290</v>
      </c>
      <c r="EB47" s="4">
        <f t="shared" si="43"/>
        <v>290</v>
      </c>
      <c r="EC47" s="4">
        <f t="shared" si="43"/>
        <v>295</v>
      </c>
      <c r="ED47" s="4">
        <f t="shared" si="43"/>
        <v>295</v>
      </c>
      <c r="EE47" s="4">
        <f t="shared" si="43"/>
        <v>295</v>
      </c>
      <c r="EF47" s="4">
        <f t="shared" si="43"/>
        <v>300</v>
      </c>
      <c r="EG47" s="4">
        <f t="shared" si="43"/>
        <v>300</v>
      </c>
      <c r="EH47" s="4">
        <f t="shared" si="43"/>
        <v>300</v>
      </c>
      <c r="EI47" s="4">
        <f t="shared" si="43"/>
        <v>305</v>
      </c>
      <c r="EJ47" s="4">
        <f t="shared" si="43"/>
        <v>305</v>
      </c>
      <c r="EK47" s="4">
        <f t="shared" si="43"/>
        <v>310</v>
      </c>
      <c r="EL47" s="4">
        <f t="shared" si="43"/>
        <v>310</v>
      </c>
      <c r="EM47" s="4">
        <f t="shared" si="44"/>
        <v>310</v>
      </c>
      <c r="EN47" s="4">
        <f t="shared" si="44"/>
        <v>315</v>
      </c>
    </row>
    <row r="48" spans="1:144" ht="3" customHeight="1" thickBot="1">
      <c r="A48" s="5"/>
      <c r="B48" s="30"/>
      <c r="C48" s="266"/>
      <c r="D48" s="266"/>
      <c r="E48" s="266"/>
      <c r="F48" s="266"/>
      <c r="G48" s="266"/>
      <c r="H48" s="266"/>
      <c r="I48" s="266"/>
      <c r="J48" s="266"/>
      <c r="K48" s="266"/>
      <c r="L48" s="266"/>
      <c r="M48" s="266"/>
      <c r="N48" s="266"/>
      <c r="O48" s="266"/>
      <c r="P48" s="266"/>
      <c r="Q48" s="266"/>
      <c r="R48" s="266"/>
      <c r="S48" s="266"/>
      <c r="T48" s="266"/>
      <c r="U48" s="266"/>
      <c r="V48" s="266"/>
      <c r="W48" s="266"/>
      <c r="X48" s="58"/>
      <c r="Y48" s="58"/>
      <c r="Z48" s="319"/>
      <c r="AA48" s="319"/>
      <c r="AB48" s="319"/>
      <c r="AC48" s="319"/>
      <c r="AD48" s="319"/>
      <c r="AE48" s="319"/>
      <c r="AF48" s="319"/>
      <c r="AG48" s="319"/>
      <c r="AH48" s="319"/>
      <c r="AI48" s="319"/>
      <c r="AJ48" s="319"/>
      <c r="AK48" s="319"/>
      <c r="AL48" s="319"/>
      <c r="AM48" s="319"/>
      <c r="AN48" s="319"/>
      <c r="AO48" s="319"/>
      <c r="AP48" s="319"/>
      <c r="AQ48" s="319"/>
      <c r="AR48" s="319"/>
      <c r="AS48" s="319"/>
      <c r="AT48" s="319"/>
      <c r="AU48" s="319"/>
      <c r="AV48" s="319"/>
      <c r="AW48" s="319"/>
      <c r="AX48" s="55"/>
      <c r="AY48" s="319"/>
      <c r="AZ48" s="319"/>
      <c r="BA48" s="319"/>
      <c r="BB48" s="319"/>
      <c r="BC48" s="319"/>
      <c r="BD48" s="319"/>
      <c r="BE48" s="319"/>
      <c r="BF48" s="319"/>
      <c r="BG48" s="319"/>
      <c r="BH48" s="319"/>
      <c r="BI48" s="319"/>
      <c r="BJ48" s="319"/>
      <c r="BK48" s="319"/>
      <c r="BL48" s="319"/>
      <c r="BM48" s="319"/>
      <c r="BN48" s="319"/>
      <c r="BO48" s="319"/>
      <c r="BP48" s="319"/>
      <c r="BQ48" s="319"/>
      <c r="BR48" s="319"/>
      <c r="BS48" s="319"/>
      <c r="BT48" s="319"/>
      <c r="BU48" s="319"/>
      <c r="BV48" s="322"/>
      <c r="BW48" s="5"/>
      <c r="BX48" s="5"/>
      <c r="BY48" s="5"/>
      <c r="BZ48" s="4">
        <f t="shared" si="42"/>
        <v>80</v>
      </c>
      <c r="CA48" s="4">
        <f t="shared" si="43"/>
        <v>95</v>
      </c>
      <c r="CB48" s="4">
        <f t="shared" si="43"/>
        <v>110</v>
      </c>
      <c r="CC48" s="4">
        <f t="shared" si="43"/>
        <v>125</v>
      </c>
      <c r="CD48" s="4">
        <f t="shared" si="43"/>
        <v>135</v>
      </c>
      <c r="CE48" s="4">
        <f t="shared" si="43"/>
        <v>145</v>
      </c>
      <c r="CF48" s="4">
        <f t="shared" si="43"/>
        <v>155</v>
      </c>
      <c r="CG48" s="4">
        <f t="shared" si="43"/>
        <v>165</v>
      </c>
      <c r="CH48" s="4">
        <f t="shared" si="43"/>
        <v>170</v>
      </c>
      <c r="CI48" s="4">
        <f t="shared" si="43"/>
        <v>180</v>
      </c>
      <c r="CJ48" s="4">
        <f t="shared" si="43"/>
        <v>185</v>
      </c>
      <c r="CK48" s="4">
        <f t="shared" si="43"/>
        <v>190</v>
      </c>
      <c r="CL48" s="4">
        <f t="shared" si="43"/>
        <v>200</v>
      </c>
      <c r="CM48" s="4">
        <f t="shared" si="43"/>
        <v>205</v>
      </c>
      <c r="CN48" s="4">
        <f t="shared" si="43"/>
        <v>210</v>
      </c>
      <c r="CO48" s="4">
        <f t="shared" si="43"/>
        <v>215</v>
      </c>
      <c r="CP48" s="4">
        <f t="shared" si="43"/>
        <v>220</v>
      </c>
      <c r="CQ48" s="4">
        <f t="shared" si="43"/>
        <v>225</v>
      </c>
      <c r="CR48" s="4">
        <f t="shared" si="43"/>
        <v>230</v>
      </c>
      <c r="CS48" s="4">
        <f t="shared" si="43"/>
        <v>235</v>
      </c>
      <c r="CT48" s="4">
        <f t="shared" si="43"/>
        <v>240</v>
      </c>
      <c r="CU48" s="4">
        <f t="shared" si="43"/>
        <v>245</v>
      </c>
      <c r="CV48" s="4">
        <f t="shared" si="43"/>
        <v>245</v>
      </c>
      <c r="CW48" s="4">
        <f t="shared" si="43"/>
        <v>250</v>
      </c>
      <c r="CX48" s="4">
        <f t="shared" si="43"/>
        <v>255</v>
      </c>
      <c r="CY48" s="4">
        <f t="shared" si="43"/>
        <v>260</v>
      </c>
      <c r="CZ48" s="4">
        <f t="shared" si="43"/>
        <v>265</v>
      </c>
      <c r="DA48" s="4">
        <f t="shared" si="43"/>
        <v>265</v>
      </c>
      <c r="DB48" s="4">
        <f t="shared" si="43"/>
        <v>270</v>
      </c>
      <c r="DC48" s="4">
        <f t="shared" si="43"/>
        <v>275</v>
      </c>
      <c r="DD48" s="4">
        <f t="shared" si="43"/>
        <v>280</v>
      </c>
      <c r="DE48" s="4">
        <f t="shared" si="43"/>
        <v>280</v>
      </c>
      <c r="DF48" s="4">
        <f t="shared" si="43"/>
        <v>285</v>
      </c>
      <c r="DG48" s="4">
        <f t="shared" si="43"/>
        <v>290</v>
      </c>
      <c r="DH48" s="4">
        <f t="shared" si="43"/>
        <v>290</v>
      </c>
      <c r="DI48" s="4">
        <f t="shared" si="43"/>
        <v>295</v>
      </c>
      <c r="DJ48" s="4">
        <f t="shared" si="43"/>
        <v>295</v>
      </c>
      <c r="DK48" s="4">
        <f t="shared" si="43"/>
        <v>300</v>
      </c>
      <c r="DL48" s="4">
        <f t="shared" si="43"/>
        <v>305</v>
      </c>
      <c r="DM48" s="4">
        <f t="shared" si="43"/>
        <v>305</v>
      </c>
      <c r="DN48" s="4">
        <f t="shared" si="43"/>
        <v>310</v>
      </c>
      <c r="DO48" s="4">
        <f t="shared" si="43"/>
        <v>310</v>
      </c>
      <c r="DP48" s="4">
        <f t="shared" si="43"/>
        <v>315</v>
      </c>
      <c r="DQ48" s="4">
        <f t="shared" si="43"/>
        <v>320</v>
      </c>
      <c r="DR48" s="4">
        <f t="shared" si="43"/>
        <v>320</v>
      </c>
      <c r="DS48" s="4">
        <f t="shared" si="43"/>
        <v>325</v>
      </c>
      <c r="DT48" s="4">
        <f t="shared" si="43"/>
        <v>325</v>
      </c>
      <c r="DU48" s="4">
        <f t="shared" si="43"/>
        <v>330</v>
      </c>
      <c r="DV48" s="4">
        <f t="shared" si="43"/>
        <v>330</v>
      </c>
      <c r="DW48" s="4">
        <f t="shared" si="43"/>
        <v>335</v>
      </c>
      <c r="DX48" s="4">
        <f t="shared" si="43"/>
        <v>335</v>
      </c>
      <c r="DY48" s="4">
        <f t="shared" si="43"/>
        <v>340</v>
      </c>
      <c r="DZ48" s="4">
        <f t="shared" si="43"/>
        <v>340</v>
      </c>
      <c r="EA48" s="4">
        <f t="shared" si="43"/>
        <v>345</v>
      </c>
      <c r="EB48" s="4">
        <f t="shared" si="43"/>
        <v>345</v>
      </c>
      <c r="EC48" s="4">
        <f t="shared" si="43"/>
        <v>350</v>
      </c>
      <c r="ED48" s="4">
        <f t="shared" si="43"/>
        <v>350</v>
      </c>
      <c r="EE48" s="4">
        <f t="shared" si="43"/>
        <v>355</v>
      </c>
      <c r="EF48" s="4">
        <f t="shared" si="43"/>
        <v>355</v>
      </c>
      <c r="EG48" s="4">
        <f t="shared" si="43"/>
        <v>360</v>
      </c>
      <c r="EH48" s="4">
        <f t="shared" si="43"/>
        <v>360</v>
      </c>
      <c r="EI48" s="4">
        <f t="shared" si="43"/>
        <v>360</v>
      </c>
      <c r="EJ48" s="4">
        <f t="shared" si="43"/>
        <v>365</v>
      </c>
      <c r="EK48" s="4">
        <f t="shared" si="43"/>
        <v>365</v>
      </c>
      <c r="EL48" s="4">
        <f t="shared" si="43"/>
        <v>370</v>
      </c>
      <c r="EM48" s="4">
        <f t="shared" si="44"/>
        <v>370</v>
      </c>
      <c r="EN48" s="4">
        <f t="shared" si="44"/>
        <v>375</v>
      </c>
    </row>
    <row r="49" spans="1:144" ht="9.7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4">
        <f t="shared" si="42"/>
        <v>85</v>
      </c>
      <c r="CA49" s="4">
        <f t="shared" si="43"/>
        <v>105</v>
      </c>
      <c r="CB49" s="4">
        <f t="shared" si="43"/>
        <v>125</v>
      </c>
      <c r="CC49" s="4">
        <f t="shared" si="43"/>
        <v>140</v>
      </c>
      <c r="CD49" s="4">
        <f t="shared" si="43"/>
        <v>150</v>
      </c>
      <c r="CE49" s="4">
        <f t="shared" si="43"/>
        <v>165</v>
      </c>
      <c r="CF49" s="4">
        <f t="shared" si="43"/>
        <v>175</v>
      </c>
      <c r="CG49" s="4">
        <f t="shared" si="43"/>
        <v>185</v>
      </c>
      <c r="CH49" s="4">
        <f t="shared" si="43"/>
        <v>195</v>
      </c>
      <c r="CI49" s="4">
        <f t="shared" si="43"/>
        <v>200</v>
      </c>
      <c r="CJ49" s="4">
        <f t="shared" si="43"/>
        <v>210</v>
      </c>
      <c r="CK49" s="4">
        <f t="shared" si="43"/>
        <v>215</v>
      </c>
      <c r="CL49" s="4">
        <f t="shared" si="43"/>
        <v>225</v>
      </c>
      <c r="CM49" s="4">
        <f t="shared" si="43"/>
        <v>230</v>
      </c>
      <c r="CN49" s="4">
        <f t="shared" si="43"/>
        <v>235</v>
      </c>
      <c r="CO49" s="4">
        <f t="shared" si="43"/>
        <v>245</v>
      </c>
      <c r="CP49" s="4">
        <f t="shared" si="43"/>
        <v>250</v>
      </c>
      <c r="CQ49" s="4">
        <f t="shared" si="43"/>
        <v>255</v>
      </c>
      <c r="CR49" s="4">
        <f t="shared" si="43"/>
        <v>260</v>
      </c>
      <c r="CS49" s="4">
        <f t="shared" si="43"/>
        <v>265</v>
      </c>
      <c r="CT49" s="4">
        <f t="shared" si="43"/>
        <v>270</v>
      </c>
      <c r="CU49" s="4">
        <f t="shared" si="43"/>
        <v>275</v>
      </c>
      <c r="CV49" s="4">
        <f t="shared" si="43"/>
        <v>280</v>
      </c>
      <c r="CW49" s="4">
        <f t="shared" si="43"/>
        <v>285</v>
      </c>
      <c r="CX49" s="4">
        <f t="shared" si="43"/>
        <v>290</v>
      </c>
      <c r="CY49" s="4">
        <f t="shared" si="43"/>
        <v>295</v>
      </c>
      <c r="CZ49" s="4">
        <f t="shared" si="43"/>
        <v>300</v>
      </c>
      <c r="DA49" s="4">
        <f t="shared" si="43"/>
        <v>305</v>
      </c>
      <c r="DB49" s="4">
        <f t="shared" si="43"/>
        <v>310</v>
      </c>
      <c r="DC49" s="4">
        <f t="shared" si="43"/>
        <v>315</v>
      </c>
      <c r="DD49" s="4">
        <f t="shared" si="43"/>
        <v>315</v>
      </c>
      <c r="DE49" s="4">
        <f t="shared" si="43"/>
        <v>320</v>
      </c>
      <c r="DF49" s="4">
        <f t="shared" si="43"/>
        <v>325</v>
      </c>
      <c r="DG49" s="4">
        <f t="shared" si="43"/>
        <v>330</v>
      </c>
      <c r="DH49" s="4">
        <f t="shared" si="43"/>
        <v>330</v>
      </c>
      <c r="DI49" s="4">
        <f t="shared" si="43"/>
        <v>335</v>
      </c>
      <c r="DJ49" s="4">
        <f t="shared" si="43"/>
        <v>340</v>
      </c>
      <c r="DK49" s="4">
        <f t="shared" si="43"/>
        <v>345</v>
      </c>
      <c r="DL49" s="4">
        <f t="shared" si="43"/>
        <v>345</v>
      </c>
      <c r="DM49" s="4">
        <f t="shared" si="43"/>
        <v>350</v>
      </c>
      <c r="DN49" s="4">
        <f t="shared" si="43"/>
        <v>355</v>
      </c>
      <c r="DO49" s="4">
        <f t="shared" si="43"/>
        <v>355</v>
      </c>
      <c r="DP49" s="4">
        <f t="shared" si="43"/>
        <v>360</v>
      </c>
      <c r="DQ49" s="4">
        <f t="shared" si="43"/>
        <v>365</v>
      </c>
      <c r="DR49" s="4">
        <f t="shared" si="43"/>
        <v>365</v>
      </c>
      <c r="DS49" s="4">
        <f t="shared" si="43"/>
        <v>370</v>
      </c>
      <c r="DT49" s="4">
        <f t="shared" si="43"/>
        <v>375</v>
      </c>
      <c r="DU49" s="4">
        <f t="shared" si="43"/>
        <v>375</v>
      </c>
      <c r="DV49" s="4">
        <f t="shared" si="43"/>
        <v>380</v>
      </c>
      <c r="DW49" s="4">
        <f t="shared" si="43"/>
        <v>380</v>
      </c>
      <c r="DX49" s="4">
        <f t="shared" si="43"/>
        <v>385</v>
      </c>
      <c r="DY49" s="4">
        <f t="shared" si="43"/>
        <v>390</v>
      </c>
      <c r="DZ49" s="4">
        <f t="shared" si="43"/>
        <v>390</v>
      </c>
      <c r="EA49" s="4">
        <f t="shared" si="43"/>
        <v>395</v>
      </c>
      <c r="EB49" s="4">
        <f t="shared" si="43"/>
        <v>395</v>
      </c>
      <c r="EC49" s="4">
        <f t="shared" si="43"/>
        <v>400</v>
      </c>
      <c r="ED49" s="4">
        <f t="shared" si="43"/>
        <v>400</v>
      </c>
      <c r="EE49" s="4">
        <f t="shared" si="43"/>
        <v>405</v>
      </c>
      <c r="EF49" s="4">
        <f t="shared" si="43"/>
        <v>405</v>
      </c>
      <c r="EG49" s="4">
        <f t="shared" si="43"/>
        <v>410</v>
      </c>
      <c r="EH49" s="4">
        <f t="shared" si="43"/>
        <v>410</v>
      </c>
      <c r="EI49" s="4">
        <f t="shared" si="43"/>
        <v>415</v>
      </c>
      <c r="EJ49" s="4">
        <f t="shared" si="43"/>
        <v>415</v>
      </c>
      <c r="EK49" s="4">
        <f t="shared" si="43"/>
        <v>420</v>
      </c>
      <c r="EL49" s="4">
        <f>CEILING((1.3*(($D12*EL12)^0.625)/(($D12+EL12)^0.25)),5)</f>
        <v>420</v>
      </c>
      <c r="EM49" s="4">
        <f t="shared" si="44"/>
        <v>425</v>
      </c>
      <c r="EN49" s="4">
        <f t="shared" si="44"/>
        <v>425</v>
      </c>
    </row>
    <row r="50" spans="1:144" ht="9.75"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4">
        <f t="shared" si="42"/>
        <v>95</v>
      </c>
      <c r="CA50" s="4">
        <f aca="true" t="shared" si="45" ref="CA50:EL53">CEILING((1.3*(($D13*CA13)^0.625)/(($D13+CA13)^0.25)),5)</f>
        <v>115</v>
      </c>
      <c r="CB50" s="4">
        <f t="shared" si="45"/>
        <v>135</v>
      </c>
      <c r="CC50" s="4">
        <f t="shared" si="45"/>
        <v>150</v>
      </c>
      <c r="CD50" s="4">
        <f t="shared" si="45"/>
        <v>165</v>
      </c>
      <c r="CE50" s="4">
        <f t="shared" si="45"/>
        <v>180</v>
      </c>
      <c r="CF50" s="4">
        <f t="shared" si="45"/>
        <v>190</v>
      </c>
      <c r="CG50" s="4">
        <f t="shared" si="45"/>
        <v>200</v>
      </c>
      <c r="CH50" s="4">
        <f t="shared" si="45"/>
        <v>210</v>
      </c>
      <c r="CI50" s="4">
        <f t="shared" si="45"/>
        <v>220</v>
      </c>
      <c r="CJ50" s="4">
        <f t="shared" si="45"/>
        <v>230</v>
      </c>
      <c r="CK50" s="4">
        <f t="shared" si="45"/>
        <v>240</v>
      </c>
      <c r="CL50" s="4">
        <f t="shared" si="45"/>
        <v>250</v>
      </c>
      <c r="CM50" s="4">
        <f t="shared" si="45"/>
        <v>255</v>
      </c>
      <c r="CN50" s="4">
        <f t="shared" si="45"/>
        <v>265</v>
      </c>
      <c r="CO50" s="4">
        <f t="shared" si="45"/>
        <v>270</v>
      </c>
      <c r="CP50" s="4">
        <f t="shared" si="45"/>
        <v>275</v>
      </c>
      <c r="CQ50" s="4">
        <f t="shared" si="45"/>
        <v>285</v>
      </c>
      <c r="CR50" s="4">
        <f t="shared" si="45"/>
        <v>290</v>
      </c>
      <c r="CS50" s="4">
        <f t="shared" si="45"/>
        <v>295</v>
      </c>
      <c r="CT50" s="4">
        <f t="shared" si="45"/>
        <v>300</v>
      </c>
      <c r="CU50" s="4">
        <f t="shared" si="45"/>
        <v>305</v>
      </c>
      <c r="CV50" s="4">
        <f t="shared" si="45"/>
        <v>315</v>
      </c>
      <c r="CW50" s="4">
        <f t="shared" si="45"/>
        <v>320</v>
      </c>
      <c r="CX50" s="4">
        <f t="shared" si="45"/>
        <v>325</v>
      </c>
      <c r="CY50" s="4">
        <f t="shared" si="45"/>
        <v>330</v>
      </c>
      <c r="CZ50" s="4">
        <f t="shared" si="45"/>
        <v>335</v>
      </c>
      <c r="DA50" s="4">
        <f t="shared" si="45"/>
        <v>340</v>
      </c>
      <c r="DB50" s="4">
        <f t="shared" si="45"/>
        <v>345</v>
      </c>
      <c r="DC50" s="4">
        <f t="shared" si="45"/>
        <v>350</v>
      </c>
      <c r="DD50" s="4">
        <f t="shared" si="45"/>
        <v>350</v>
      </c>
      <c r="DE50" s="4">
        <f t="shared" si="45"/>
        <v>355</v>
      </c>
      <c r="DF50" s="4">
        <f t="shared" si="45"/>
        <v>360</v>
      </c>
      <c r="DG50" s="4">
        <f t="shared" si="45"/>
        <v>365</v>
      </c>
      <c r="DH50" s="4">
        <f t="shared" si="45"/>
        <v>370</v>
      </c>
      <c r="DI50" s="4">
        <f t="shared" si="45"/>
        <v>375</v>
      </c>
      <c r="DJ50" s="4">
        <f t="shared" si="45"/>
        <v>380</v>
      </c>
      <c r="DK50" s="4">
        <f t="shared" si="45"/>
        <v>380</v>
      </c>
      <c r="DL50" s="4">
        <f t="shared" si="45"/>
        <v>385</v>
      </c>
      <c r="DM50" s="4">
        <f t="shared" si="45"/>
        <v>390</v>
      </c>
      <c r="DN50" s="4">
        <f t="shared" si="45"/>
        <v>395</v>
      </c>
      <c r="DO50" s="4">
        <f t="shared" si="45"/>
        <v>395</v>
      </c>
      <c r="DP50" s="4">
        <f t="shared" si="45"/>
        <v>400</v>
      </c>
      <c r="DQ50" s="4">
        <f t="shared" si="45"/>
        <v>405</v>
      </c>
      <c r="DR50" s="4">
        <f t="shared" si="45"/>
        <v>410</v>
      </c>
      <c r="DS50" s="4">
        <f t="shared" si="45"/>
        <v>410</v>
      </c>
      <c r="DT50" s="4">
        <f t="shared" si="45"/>
        <v>415</v>
      </c>
      <c r="DU50" s="4">
        <f t="shared" si="45"/>
        <v>420</v>
      </c>
      <c r="DV50" s="4">
        <f t="shared" si="45"/>
        <v>420</v>
      </c>
      <c r="DW50" s="4">
        <f t="shared" si="45"/>
        <v>425</v>
      </c>
      <c r="DX50" s="4">
        <f t="shared" si="45"/>
        <v>430</v>
      </c>
      <c r="DY50" s="4">
        <f t="shared" si="45"/>
        <v>430</v>
      </c>
      <c r="DZ50" s="4">
        <f t="shared" si="45"/>
        <v>435</v>
      </c>
      <c r="EA50" s="4">
        <f t="shared" si="45"/>
        <v>440</v>
      </c>
      <c r="EB50" s="4">
        <f t="shared" si="45"/>
        <v>440</v>
      </c>
      <c r="EC50" s="4">
        <f t="shared" si="45"/>
        <v>445</v>
      </c>
      <c r="ED50" s="4">
        <f t="shared" si="45"/>
        <v>450</v>
      </c>
      <c r="EE50" s="4">
        <f t="shared" si="45"/>
        <v>450</v>
      </c>
      <c r="EF50" s="4">
        <f t="shared" si="45"/>
        <v>455</v>
      </c>
      <c r="EG50" s="4">
        <f t="shared" si="45"/>
        <v>455</v>
      </c>
      <c r="EH50" s="4">
        <f t="shared" si="45"/>
        <v>460</v>
      </c>
      <c r="EI50" s="4">
        <f t="shared" si="45"/>
        <v>465</v>
      </c>
      <c r="EJ50" s="4">
        <f t="shared" si="45"/>
        <v>465</v>
      </c>
      <c r="EK50" s="4">
        <f t="shared" si="45"/>
        <v>470</v>
      </c>
      <c r="EL50" s="4">
        <f t="shared" si="45"/>
        <v>470</v>
      </c>
      <c r="EM50" s="4">
        <f t="shared" si="44"/>
        <v>475</v>
      </c>
      <c r="EN50" s="4">
        <f t="shared" si="44"/>
        <v>475</v>
      </c>
    </row>
    <row r="51" spans="1:144" ht="9.75" customHeight="1">
      <c r="A51" s="5"/>
      <c r="B51" s="5"/>
      <c r="C51" s="5"/>
      <c r="D51" s="5"/>
      <c r="E51" s="5"/>
      <c r="F51" s="5"/>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4">
        <f t="shared" si="42"/>
        <v>100</v>
      </c>
      <c r="CA51" s="4">
        <f t="shared" si="45"/>
        <v>125</v>
      </c>
      <c r="CB51" s="4">
        <f t="shared" si="45"/>
        <v>145</v>
      </c>
      <c r="CC51" s="4">
        <f t="shared" si="45"/>
        <v>165</v>
      </c>
      <c r="CD51" s="4">
        <f t="shared" si="45"/>
        <v>180</v>
      </c>
      <c r="CE51" s="4">
        <f t="shared" si="45"/>
        <v>195</v>
      </c>
      <c r="CF51" s="4">
        <f t="shared" si="45"/>
        <v>205</v>
      </c>
      <c r="CG51" s="4">
        <f t="shared" si="45"/>
        <v>220</v>
      </c>
      <c r="CH51" s="4">
        <f t="shared" si="45"/>
        <v>230</v>
      </c>
      <c r="CI51" s="4">
        <f t="shared" si="45"/>
        <v>240</v>
      </c>
      <c r="CJ51" s="4">
        <f t="shared" si="45"/>
        <v>250</v>
      </c>
      <c r="CK51" s="4">
        <f t="shared" si="45"/>
        <v>260</v>
      </c>
      <c r="CL51" s="4">
        <f t="shared" si="45"/>
        <v>270</v>
      </c>
      <c r="CM51" s="4">
        <f t="shared" si="45"/>
        <v>280</v>
      </c>
      <c r="CN51" s="4">
        <f t="shared" si="45"/>
        <v>285</v>
      </c>
      <c r="CO51" s="4">
        <f t="shared" si="45"/>
        <v>295</v>
      </c>
      <c r="CP51" s="4">
        <f t="shared" si="45"/>
        <v>300</v>
      </c>
      <c r="CQ51" s="4">
        <f t="shared" si="45"/>
        <v>310</v>
      </c>
      <c r="CR51" s="4">
        <f t="shared" si="45"/>
        <v>315</v>
      </c>
      <c r="CS51" s="4">
        <f t="shared" si="45"/>
        <v>320</v>
      </c>
      <c r="CT51" s="4">
        <f t="shared" si="45"/>
        <v>330</v>
      </c>
      <c r="CU51" s="4">
        <f t="shared" si="45"/>
        <v>335</v>
      </c>
      <c r="CV51" s="4">
        <f t="shared" si="45"/>
        <v>340</v>
      </c>
      <c r="CW51" s="4">
        <f t="shared" si="45"/>
        <v>345</v>
      </c>
      <c r="CX51" s="4">
        <f t="shared" si="45"/>
        <v>355</v>
      </c>
      <c r="CY51" s="4">
        <f t="shared" si="45"/>
        <v>360</v>
      </c>
      <c r="CZ51" s="4">
        <f t="shared" si="45"/>
        <v>365</v>
      </c>
      <c r="DA51" s="4">
        <f t="shared" si="45"/>
        <v>370</v>
      </c>
      <c r="DB51" s="4">
        <f t="shared" si="45"/>
        <v>375</v>
      </c>
      <c r="DC51" s="4">
        <f t="shared" si="45"/>
        <v>380</v>
      </c>
      <c r="DD51" s="4">
        <f t="shared" si="45"/>
        <v>385</v>
      </c>
      <c r="DE51" s="4">
        <f t="shared" si="45"/>
        <v>390</v>
      </c>
      <c r="DF51" s="4">
        <f t="shared" si="45"/>
        <v>395</v>
      </c>
      <c r="DG51" s="4">
        <f t="shared" si="45"/>
        <v>400</v>
      </c>
      <c r="DH51" s="4">
        <f t="shared" si="45"/>
        <v>405</v>
      </c>
      <c r="DI51" s="4">
        <f t="shared" si="45"/>
        <v>410</v>
      </c>
      <c r="DJ51" s="4">
        <f t="shared" si="45"/>
        <v>415</v>
      </c>
      <c r="DK51" s="4">
        <f t="shared" si="45"/>
        <v>420</v>
      </c>
      <c r="DL51" s="4">
        <f t="shared" si="45"/>
        <v>425</v>
      </c>
      <c r="DM51" s="4">
        <f t="shared" si="45"/>
        <v>425</v>
      </c>
      <c r="DN51" s="4">
        <f t="shared" si="45"/>
        <v>430</v>
      </c>
      <c r="DO51" s="4">
        <f t="shared" si="45"/>
        <v>435</v>
      </c>
      <c r="DP51" s="4">
        <f t="shared" si="45"/>
        <v>440</v>
      </c>
      <c r="DQ51" s="4">
        <f t="shared" si="45"/>
        <v>445</v>
      </c>
      <c r="DR51" s="4">
        <f t="shared" si="45"/>
        <v>445</v>
      </c>
      <c r="DS51" s="4">
        <f t="shared" si="45"/>
        <v>450</v>
      </c>
      <c r="DT51" s="4">
        <f t="shared" si="45"/>
        <v>455</v>
      </c>
      <c r="DU51" s="4">
        <f t="shared" si="45"/>
        <v>460</v>
      </c>
      <c r="DV51" s="4">
        <f t="shared" si="45"/>
        <v>465</v>
      </c>
      <c r="DW51" s="4">
        <f t="shared" si="45"/>
        <v>465</v>
      </c>
      <c r="DX51" s="4">
        <f t="shared" si="45"/>
        <v>470</v>
      </c>
      <c r="DY51" s="4">
        <f t="shared" si="45"/>
        <v>475</v>
      </c>
      <c r="DZ51" s="4">
        <f t="shared" si="45"/>
        <v>475</v>
      </c>
      <c r="EA51" s="4">
        <f t="shared" si="45"/>
        <v>480</v>
      </c>
      <c r="EB51" s="4">
        <f t="shared" si="45"/>
        <v>485</v>
      </c>
      <c r="EC51" s="4">
        <f t="shared" si="45"/>
        <v>490</v>
      </c>
      <c r="ED51" s="4">
        <f t="shared" si="45"/>
        <v>490</v>
      </c>
      <c r="EE51" s="4">
        <f t="shared" si="45"/>
        <v>495</v>
      </c>
      <c r="EF51" s="4">
        <f t="shared" si="45"/>
        <v>500</v>
      </c>
      <c r="EG51" s="4">
        <f t="shared" si="45"/>
        <v>500</v>
      </c>
      <c r="EH51" s="4">
        <f t="shared" si="45"/>
        <v>505</v>
      </c>
      <c r="EI51" s="4">
        <f t="shared" si="45"/>
        <v>510</v>
      </c>
      <c r="EJ51" s="4">
        <f t="shared" si="45"/>
        <v>510</v>
      </c>
      <c r="EK51" s="4">
        <f t="shared" si="45"/>
        <v>515</v>
      </c>
      <c r="EL51" s="4">
        <f t="shared" si="45"/>
        <v>515</v>
      </c>
      <c r="EM51" s="4">
        <f t="shared" si="44"/>
        <v>520</v>
      </c>
      <c r="EN51" s="4">
        <f t="shared" si="44"/>
        <v>525</v>
      </c>
    </row>
    <row r="52" spans="1:144" ht="9.75" customHeight="1">
      <c r="A52" s="5"/>
      <c r="B52" s="5"/>
      <c r="C52" s="5"/>
      <c r="D52" s="5"/>
      <c r="E52" s="5"/>
      <c r="F52" s="5"/>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4">
        <f t="shared" si="42"/>
        <v>105</v>
      </c>
      <c r="CA52" s="4">
        <f t="shared" si="45"/>
        <v>135</v>
      </c>
      <c r="CB52" s="4">
        <f t="shared" si="45"/>
        <v>155</v>
      </c>
      <c r="CC52" s="4">
        <f t="shared" si="45"/>
        <v>175</v>
      </c>
      <c r="CD52" s="4">
        <f t="shared" si="45"/>
        <v>190</v>
      </c>
      <c r="CE52" s="4">
        <f t="shared" si="45"/>
        <v>205</v>
      </c>
      <c r="CF52" s="4">
        <f t="shared" si="45"/>
        <v>220</v>
      </c>
      <c r="CG52" s="4">
        <f t="shared" si="45"/>
        <v>235</v>
      </c>
      <c r="CH52" s="4">
        <f t="shared" si="45"/>
        <v>245</v>
      </c>
      <c r="CI52" s="4">
        <f t="shared" si="45"/>
        <v>260</v>
      </c>
      <c r="CJ52" s="4">
        <f t="shared" si="45"/>
        <v>270</v>
      </c>
      <c r="CK52" s="4">
        <f t="shared" si="45"/>
        <v>280</v>
      </c>
      <c r="CL52" s="4">
        <f t="shared" si="45"/>
        <v>290</v>
      </c>
      <c r="CM52" s="4">
        <f t="shared" si="45"/>
        <v>300</v>
      </c>
      <c r="CN52" s="4">
        <f t="shared" si="45"/>
        <v>305</v>
      </c>
      <c r="CO52" s="4">
        <f t="shared" si="45"/>
        <v>315</v>
      </c>
      <c r="CP52" s="4">
        <f t="shared" si="45"/>
        <v>325</v>
      </c>
      <c r="CQ52" s="4">
        <f t="shared" si="45"/>
        <v>330</v>
      </c>
      <c r="CR52" s="4">
        <f t="shared" si="45"/>
        <v>340</v>
      </c>
      <c r="CS52" s="4">
        <f t="shared" si="45"/>
        <v>345</v>
      </c>
      <c r="CT52" s="4">
        <f t="shared" si="45"/>
        <v>355</v>
      </c>
      <c r="CU52" s="4">
        <f t="shared" si="45"/>
        <v>360</v>
      </c>
      <c r="CV52" s="4">
        <f t="shared" si="45"/>
        <v>370</v>
      </c>
      <c r="CW52" s="4">
        <f t="shared" si="45"/>
        <v>375</v>
      </c>
      <c r="CX52" s="4">
        <f t="shared" si="45"/>
        <v>380</v>
      </c>
      <c r="CY52" s="4">
        <f t="shared" si="45"/>
        <v>385</v>
      </c>
      <c r="CZ52" s="4">
        <f t="shared" si="45"/>
        <v>395</v>
      </c>
      <c r="DA52" s="4">
        <f t="shared" si="45"/>
        <v>400</v>
      </c>
      <c r="DB52" s="4">
        <f t="shared" si="45"/>
        <v>405</v>
      </c>
      <c r="DC52" s="4">
        <f t="shared" si="45"/>
        <v>410</v>
      </c>
      <c r="DD52" s="4">
        <f t="shared" si="45"/>
        <v>415</v>
      </c>
      <c r="DE52" s="4">
        <f t="shared" si="45"/>
        <v>420</v>
      </c>
      <c r="DF52" s="4">
        <f t="shared" si="45"/>
        <v>425</v>
      </c>
      <c r="DG52" s="4">
        <f t="shared" si="45"/>
        <v>430</v>
      </c>
      <c r="DH52" s="4">
        <f t="shared" si="45"/>
        <v>435</v>
      </c>
      <c r="DI52" s="4">
        <f t="shared" si="45"/>
        <v>440</v>
      </c>
      <c r="DJ52" s="4">
        <f t="shared" si="45"/>
        <v>445</v>
      </c>
      <c r="DK52" s="4">
        <f t="shared" si="45"/>
        <v>450</v>
      </c>
      <c r="DL52" s="4">
        <f t="shared" si="45"/>
        <v>455</v>
      </c>
      <c r="DM52" s="4">
        <f t="shared" si="45"/>
        <v>460</v>
      </c>
      <c r="DN52" s="4">
        <f t="shared" si="45"/>
        <v>465</v>
      </c>
      <c r="DO52" s="4">
        <f t="shared" si="45"/>
        <v>470</v>
      </c>
      <c r="DP52" s="4">
        <f t="shared" si="45"/>
        <v>475</v>
      </c>
      <c r="DQ52" s="4">
        <f t="shared" si="45"/>
        <v>480</v>
      </c>
      <c r="DR52" s="4">
        <f t="shared" si="45"/>
        <v>485</v>
      </c>
      <c r="DS52" s="4">
        <f t="shared" si="45"/>
        <v>490</v>
      </c>
      <c r="DT52" s="4">
        <f t="shared" si="45"/>
        <v>490</v>
      </c>
      <c r="DU52" s="4">
        <f t="shared" si="45"/>
        <v>495</v>
      </c>
      <c r="DV52" s="4">
        <f t="shared" si="45"/>
        <v>500</v>
      </c>
      <c r="DW52" s="4">
        <f t="shared" si="45"/>
        <v>505</v>
      </c>
      <c r="DX52" s="4">
        <f t="shared" si="45"/>
        <v>510</v>
      </c>
      <c r="DY52" s="4">
        <f t="shared" si="45"/>
        <v>515</v>
      </c>
      <c r="DZ52" s="4">
        <f t="shared" si="45"/>
        <v>515</v>
      </c>
      <c r="EA52" s="4">
        <f t="shared" si="45"/>
        <v>520</v>
      </c>
      <c r="EB52" s="4">
        <f t="shared" si="45"/>
        <v>525</v>
      </c>
      <c r="EC52" s="4">
        <f t="shared" si="45"/>
        <v>530</v>
      </c>
      <c r="ED52" s="4">
        <f t="shared" si="45"/>
        <v>530</v>
      </c>
      <c r="EE52" s="4">
        <f t="shared" si="45"/>
        <v>535</v>
      </c>
      <c r="EF52" s="4">
        <f t="shared" si="45"/>
        <v>540</v>
      </c>
      <c r="EG52" s="4">
        <f t="shared" si="45"/>
        <v>545</v>
      </c>
      <c r="EH52" s="4">
        <f t="shared" si="45"/>
        <v>545</v>
      </c>
      <c r="EI52" s="4">
        <f t="shared" si="45"/>
        <v>550</v>
      </c>
      <c r="EJ52" s="4">
        <f t="shared" si="45"/>
        <v>555</v>
      </c>
      <c r="EK52" s="4">
        <f t="shared" si="45"/>
        <v>555</v>
      </c>
      <c r="EL52" s="4">
        <f t="shared" si="45"/>
        <v>560</v>
      </c>
      <c r="EM52" s="4">
        <f t="shared" si="44"/>
        <v>565</v>
      </c>
      <c r="EN52" s="4">
        <f t="shared" si="44"/>
        <v>565</v>
      </c>
    </row>
    <row r="53" spans="1:144" ht="9.75" customHeight="1">
      <c r="A53" s="5"/>
      <c r="B53" s="5"/>
      <c r="C53" s="5"/>
      <c r="D53" s="5"/>
      <c r="E53" s="5"/>
      <c r="F53" s="5"/>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4">
        <f t="shared" si="42"/>
        <v>110</v>
      </c>
      <c r="CA53" s="4">
        <f t="shared" si="45"/>
        <v>140</v>
      </c>
      <c r="CB53" s="4">
        <f t="shared" si="45"/>
        <v>165</v>
      </c>
      <c r="CC53" s="4">
        <f t="shared" si="45"/>
        <v>185</v>
      </c>
      <c r="CD53" s="4">
        <f t="shared" si="45"/>
        <v>200</v>
      </c>
      <c r="CE53" s="4">
        <f t="shared" si="45"/>
        <v>220</v>
      </c>
      <c r="CF53" s="4">
        <f t="shared" si="45"/>
        <v>235</v>
      </c>
      <c r="CG53" s="4">
        <f t="shared" si="45"/>
        <v>250</v>
      </c>
      <c r="CH53" s="4">
        <f t="shared" si="45"/>
        <v>260</v>
      </c>
      <c r="CI53" s="4">
        <f t="shared" si="45"/>
        <v>275</v>
      </c>
      <c r="CJ53" s="4">
        <f t="shared" si="45"/>
        <v>285</v>
      </c>
      <c r="CK53" s="4">
        <f t="shared" si="45"/>
        <v>295</v>
      </c>
      <c r="CL53" s="4">
        <f t="shared" si="45"/>
        <v>305</v>
      </c>
      <c r="CM53" s="4">
        <f t="shared" si="45"/>
        <v>315</v>
      </c>
      <c r="CN53" s="4">
        <f t="shared" si="45"/>
        <v>325</v>
      </c>
      <c r="CO53" s="4">
        <f t="shared" si="45"/>
        <v>335</v>
      </c>
      <c r="CP53" s="4">
        <f t="shared" si="45"/>
        <v>345</v>
      </c>
      <c r="CQ53" s="4">
        <f t="shared" si="45"/>
        <v>355</v>
      </c>
      <c r="CR53" s="4">
        <f t="shared" si="45"/>
        <v>360</v>
      </c>
      <c r="CS53" s="4">
        <f t="shared" si="45"/>
        <v>370</v>
      </c>
      <c r="CT53" s="4">
        <f t="shared" si="45"/>
        <v>380</v>
      </c>
      <c r="CU53" s="4">
        <f t="shared" si="45"/>
        <v>385</v>
      </c>
      <c r="CV53" s="4">
        <f t="shared" si="45"/>
        <v>395</v>
      </c>
      <c r="CW53" s="4">
        <f t="shared" si="45"/>
        <v>400</v>
      </c>
      <c r="CX53" s="4">
        <f t="shared" si="45"/>
        <v>405</v>
      </c>
      <c r="CY53" s="4">
        <f t="shared" si="45"/>
        <v>415</v>
      </c>
      <c r="CZ53" s="4">
        <f t="shared" si="45"/>
        <v>420</v>
      </c>
      <c r="DA53" s="4">
        <f t="shared" si="45"/>
        <v>425</v>
      </c>
      <c r="DB53" s="4">
        <f t="shared" si="45"/>
        <v>435</v>
      </c>
      <c r="DC53" s="4">
        <f t="shared" si="45"/>
        <v>440</v>
      </c>
      <c r="DD53" s="4">
        <f t="shared" si="45"/>
        <v>445</v>
      </c>
      <c r="DE53" s="4">
        <f t="shared" si="45"/>
        <v>450</v>
      </c>
      <c r="DF53" s="4">
        <f t="shared" si="45"/>
        <v>455</v>
      </c>
      <c r="DG53" s="4">
        <f t="shared" si="45"/>
        <v>460</v>
      </c>
      <c r="DH53" s="4">
        <f t="shared" si="45"/>
        <v>470</v>
      </c>
      <c r="DI53" s="4">
        <f t="shared" si="45"/>
        <v>475</v>
      </c>
      <c r="DJ53" s="4">
        <f t="shared" si="45"/>
        <v>480</v>
      </c>
      <c r="DK53" s="4">
        <f t="shared" si="45"/>
        <v>485</v>
      </c>
      <c r="DL53" s="4">
        <f t="shared" si="45"/>
        <v>490</v>
      </c>
      <c r="DM53" s="4">
        <f t="shared" si="45"/>
        <v>495</v>
      </c>
      <c r="DN53" s="4">
        <f t="shared" si="45"/>
        <v>500</v>
      </c>
      <c r="DO53" s="4">
        <f t="shared" si="45"/>
        <v>505</v>
      </c>
      <c r="DP53" s="4">
        <f t="shared" si="45"/>
        <v>510</v>
      </c>
      <c r="DQ53" s="4">
        <f t="shared" si="45"/>
        <v>515</v>
      </c>
      <c r="DR53" s="4">
        <f t="shared" si="45"/>
        <v>520</v>
      </c>
      <c r="DS53" s="4">
        <f t="shared" si="45"/>
        <v>525</v>
      </c>
      <c r="DT53" s="4">
        <f t="shared" si="45"/>
        <v>525</v>
      </c>
      <c r="DU53" s="4">
        <f t="shared" si="45"/>
        <v>530</v>
      </c>
      <c r="DV53" s="4">
        <f t="shared" si="45"/>
        <v>535</v>
      </c>
      <c r="DW53" s="4">
        <f t="shared" si="45"/>
        <v>540</v>
      </c>
      <c r="DX53" s="4">
        <f t="shared" si="45"/>
        <v>545</v>
      </c>
      <c r="DY53" s="4">
        <f t="shared" si="45"/>
        <v>550</v>
      </c>
      <c r="DZ53" s="4">
        <f t="shared" si="45"/>
        <v>555</v>
      </c>
      <c r="EA53" s="4">
        <f t="shared" si="45"/>
        <v>560</v>
      </c>
      <c r="EB53" s="4">
        <f t="shared" si="45"/>
        <v>560</v>
      </c>
      <c r="EC53" s="4">
        <f t="shared" si="45"/>
        <v>565</v>
      </c>
      <c r="ED53" s="4">
        <f t="shared" si="45"/>
        <v>570</v>
      </c>
      <c r="EE53" s="4">
        <f t="shared" si="45"/>
        <v>575</v>
      </c>
      <c r="EF53" s="4">
        <f t="shared" si="45"/>
        <v>580</v>
      </c>
      <c r="EG53" s="4">
        <f t="shared" si="45"/>
        <v>580</v>
      </c>
      <c r="EH53" s="4">
        <f t="shared" si="45"/>
        <v>585</v>
      </c>
      <c r="EI53" s="4">
        <f t="shared" si="45"/>
        <v>590</v>
      </c>
      <c r="EJ53" s="4">
        <f t="shared" si="45"/>
        <v>595</v>
      </c>
      <c r="EK53" s="4">
        <f t="shared" si="45"/>
        <v>595</v>
      </c>
      <c r="EL53" s="4">
        <f>CEILING((1.3*(($D16*EL16)^0.625)/(($D16+EL16)^0.25)),5)</f>
        <v>600</v>
      </c>
      <c r="EM53" s="4">
        <f t="shared" si="44"/>
        <v>605</v>
      </c>
      <c r="EN53" s="4">
        <f t="shared" si="44"/>
        <v>610</v>
      </c>
    </row>
    <row r="54" spans="1:144" ht="9.75" customHeight="1">
      <c r="A54" s="5"/>
      <c r="B54" s="5"/>
      <c r="C54" s="5"/>
      <c r="D54" s="5"/>
      <c r="E54" s="5"/>
      <c r="F54" s="5"/>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4">
        <f t="shared" si="42"/>
        <v>115</v>
      </c>
      <c r="CA54" s="4">
        <f aca="true" t="shared" si="46" ref="CA54:EL57">CEILING((1.3*(($D17*CA17)^0.625)/(($D17+CA17)^0.25)),5)</f>
        <v>145</v>
      </c>
      <c r="CB54" s="4">
        <f t="shared" si="46"/>
        <v>170</v>
      </c>
      <c r="CC54" s="4">
        <f t="shared" si="46"/>
        <v>195</v>
      </c>
      <c r="CD54" s="4">
        <f t="shared" si="46"/>
        <v>210</v>
      </c>
      <c r="CE54" s="4">
        <f t="shared" si="46"/>
        <v>230</v>
      </c>
      <c r="CF54" s="4">
        <f t="shared" si="46"/>
        <v>245</v>
      </c>
      <c r="CG54" s="4">
        <f t="shared" si="46"/>
        <v>260</v>
      </c>
      <c r="CH54" s="4">
        <f t="shared" si="46"/>
        <v>275</v>
      </c>
      <c r="CI54" s="4">
        <f t="shared" si="46"/>
        <v>290</v>
      </c>
      <c r="CJ54" s="4">
        <f t="shared" si="46"/>
        <v>300</v>
      </c>
      <c r="CK54" s="4">
        <f t="shared" si="46"/>
        <v>315</v>
      </c>
      <c r="CL54" s="4">
        <f t="shared" si="46"/>
        <v>325</v>
      </c>
      <c r="CM54" s="4">
        <f t="shared" si="46"/>
        <v>335</v>
      </c>
      <c r="CN54" s="4">
        <f t="shared" si="46"/>
        <v>345</v>
      </c>
      <c r="CO54" s="4">
        <f t="shared" si="46"/>
        <v>355</v>
      </c>
      <c r="CP54" s="4">
        <f t="shared" si="46"/>
        <v>365</v>
      </c>
      <c r="CQ54" s="4">
        <f t="shared" si="46"/>
        <v>375</v>
      </c>
      <c r="CR54" s="4">
        <f t="shared" si="46"/>
        <v>385</v>
      </c>
      <c r="CS54" s="4">
        <f t="shared" si="46"/>
        <v>390</v>
      </c>
      <c r="CT54" s="4">
        <f t="shared" si="46"/>
        <v>400</v>
      </c>
      <c r="CU54" s="4">
        <f t="shared" si="46"/>
        <v>410</v>
      </c>
      <c r="CV54" s="4">
        <f t="shared" si="46"/>
        <v>415</v>
      </c>
      <c r="CW54" s="4">
        <f t="shared" si="46"/>
        <v>425</v>
      </c>
      <c r="CX54" s="4">
        <f t="shared" si="46"/>
        <v>430</v>
      </c>
      <c r="CY54" s="4">
        <f t="shared" si="46"/>
        <v>440</v>
      </c>
      <c r="CZ54" s="4">
        <f t="shared" si="46"/>
        <v>445</v>
      </c>
      <c r="DA54" s="4">
        <f t="shared" si="46"/>
        <v>450</v>
      </c>
      <c r="DB54" s="4">
        <f t="shared" si="46"/>
        <v>460</v>
      </c>
      <c r="DC54" s="4">
        <f t="shared" si="46"/>
        <v>465</v>
      </c>
      <c r="DD54" s="4">
        <f t="shared" si="46"/>
        <v>470</v>
      </c>
      <c r="DE54" s="4">
        <f t="shared" si="46"/>
        <v>480</v>
      </c>
      <c r="DF54" s="4">
        <f t="shared" si="46"/>
        <v>485</v>
      </c>
      <c r="DG54" s="4">
        <f t="shared" si="46"/>
        <v>490</v>
      </c>
      <c r="DH54" s="4">
        <f t="shared" si="46"/>
        <v>495</v>
      </c>
      <c r="DI54" s="4">
        <f t="shared" si="46"/>
        <v>505</v>
      </c>
      <c r="DJ54" s="4">
        <f t="shared" si="46"/>
        <v>510</v>
      </c>
      <c r="DK54" s="4">
        <f t="shared" si="46"/>
        <v>515</v>
      </c>
      <c r="DL54" s="4">
        <f t="shared" si="46"/>
        <v>520</v>
      </c>
      <c r="DM54" s="4">
        <f t="shared" si="46"/>
        <v>525</v>
      </c>
      <c r="DN54" s="4">
        <f t="shared" si="46"/>
        <v>530</v>
      </c>
      <c r="DO54" s="4">
        <f t="shared" si="46"/>
        <v>535</v>
      </c>
      <c r="DP54" s="4">
        <f t="shared" si="46"/>
        <v>540</v>
      </c>
      <c r="DQ54" s="4">
        <f t="shared" si="46"/>
        <v>545</v>
      </c>
      <c r="DR54" s="4">
        <f t="shared" si="46"/>
        <v>550</v>
      </c>
      <c r="DS54" s="4">
        <f t="shared" si="46"/>
        <v>555</v>
      </c>
      <c r="DT54" s="4">
        <f t="shared" si="46"/>
        <v>560</v>
      </c>
      <c r="DU54" s="4">
        <f t="shared" si="46"/>
        <v>565</v>
      </c>
      <c r="DV54" s="4">
        <f t="shared" si="46"/>
        <v>570</v>
      </c>
      <c r="DW54" s="4">
        <f t="shared" si="46"/>
        <v>575</v>
      </c>
      <c r="DX54" s="4">
        <f t="shared" si="46"/>
        <v>580</v>
      </c>
      <c r="DY54" s="4">
        <f t="shared" si="46"/>
        <v>585</v>
      </c>
      <c r="DZ54" s="4">
        <f t="shared" si="46"/>
        <v>590</v>
      </c>
      <c r="EA54" s="4">
        <f t="shared" si="46"/>
        <v>595</v>
      </c>
      <c r="EB54" s="4">
        <f t="shared" si="46"/>
        <v>600</v>
      </c>
      <c r="EC54" s="4">
        <f t="shared" si="46"/>
        <v>600</v>
      </c>
      <c r="ED54" s="4">
        <f t="shared" si="46"/>
        <v>605</v>
      </c>
      <c r="EE54" s="4">
        <f t="shared" si="46"/>
        <v>610</v>
      </c>
      <c r="EF54" s="4">
        <f t="shared" si="46"/>
        <v>615</v>
      </c>
      <c r="EG54" s="4">
        <f t="shared" si="46"/>
        <v>620</v>
      </c>
      <c r="EH54" s="4">
        <f t="shared" si="46"/>
        <v>625</v>
      </c>
      <c r="EI54" s="4">
        <f t="shared" si="46"/>
        <v>625</v>
      </c>
      <c r="EJ54" s="4">
        <f t="shared" si="46"/>
        <v>630</v>
      </c>
      <c r="EK54" s="4">
        <f t="shared" si="46"/>
        <v>635</v>
      </c>
      <c r="EL54" s="4">
        <f t="shared" si="46"/>
        <v>640</v>
      </c>
      <c r="EM54" s="4">
        <f t="shared" si="44"/>
        <v>645</v>
      </c>
      <c r="EN54" s="4">
        <f t="shared" si="44"/>
        <v>645</v>
      </c>
    </row>
    <row r="55" spans="1:144" ht="9.75" customHeight="1">
      <c r="A55" s="5"/>
      <c r="B55" s="5"/>
      <c r="C55" s="5"/>
      <c r="D55" s="5"/>
      <c r="E55" s="5"/>
      <c r="F55" s="5"/>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4">
        <f t="shared" si="42"/>
        <v>120</v>
      </c>
      <c r="CA55" s="4">
        <f t="shared" si="46"/>
        <v>150</v>
      </c>
      <c r="CB55" s="4">
        <f t="shared" si="46"/>
        <v>180</v>
      </c>
      <c r="CC55" s="4">
        <f t="shared" si="46"/>
        <v>200</v>
      </c>
      <c r="CD55" s="4">
        <f t="shared" si="46"/>
        <v>220</v>
      </c>
      <c r="CE55" s="4">
        <f t="shared" si="46"/>
        <v>240</v>
      </c>
      <c r="CF55" s="4">
        <f t="shared" si="46"/>
        <v>260</v>
      </c>
      <c r="CG55" s="4">
        <f t="shared" si="46"/>
        <v>275</v>
      </c>
      <c r="CH55" s="4">
        <f t="shared" si="46"/>
        <v>290</v>
      </c>
      <c r="CI55" s="4">
        <f t="shared" si="46"/>
        <v>305</v>
      </c>
      <c r="CJ55" s="4">
        <f t="shared" si="46"/>
        <v>315</v>
      </c>
      <c r="CK55" s="4">
        <f t="shared" si="46"/>
        <v>330</v>
      </c>
      <c r="CL55" s="4">
        <f t="shared" si="46"/>
        <v>340</v>
      </c>
      <c r="CM55" s="4">
        <f t="shared" si="46"/>
        <v>350</v>
      </c>
      <c r="CN55" s="4">
        <f t="shared" si="46"/>
        <v>365</v>
      </c>
      <c r="CO55" s="4">
        <f t="shared" si="46"/>
        <v>375</v>
      </c>
      <c r="CP55" s="4">
        <f t="shared" si="46"/>
        <v>385</v>
      </c>
      <c r="CQ55" s="4">
        <f t="shared" si="46"/>
        <v>395</v>
      </c>
      <c r="CR55" s="4">
        <f t="shared" si="46"/>
        <v>405</v>
      </c>
      <c r="CS55" s="4">
        <f t="shared" si="46"/>
        <v>415</v>
      </c>
      <c r="CT55" s="4">
        <f t="shared" si="46"/>
        <v>420</v>
      </c>
      <c r="CU55" s="4">
        <f t="shared" si="46"/>
        <v>430</v>
      </c>
      <c r="CV55" s="4">
        <f t="shared" si="46"/>
        <v>440</v>
      </c>
      <c r="CW55" s="4">
        <f t="shared" si="46"/>
        <v>445</v>
      </c>
      <c r="CX55" s="4">
        <f t="shared" si="46"/>
        <v>455</v>
      </c>
      <c r="CY55" s="4">
        <f t="shared" si="46"/>
        <v>460</v>
      </c>
      <c r="CZ55" s="4">
        <f t="shared" si="46"/>
        <v>470</v>
      </c>
      <c r="DA55" s="4">
        <f t="shared" si="46"/>
        <v>475</v>
      </c>
      <c r="DB55" s="4">
        <f t="shared" si="46"/>
        <v>485</v>
      </c>
      <c r="DC55" s="4">
        <f t="shared" si="46"/>
        <v>490</v>
      </c>
      <c r="DD55" s="4">
        <f t="shared" si="46"/>
        <v>500</v>
      </c>
      <c r="DE55" s="4">
        <f t="shared" si="46"/>
        <v>505</v>
      </c>
      <c r="DF55" s="4">
        <f t="shared" si="46"/>
        <v>510</v>
      </c>
      <c r="DG55" s="4">
        <f t="shared" si="46"/>
        <v>520</v>
      </c>
      <c r="DH55" s="4">
        <f t="shared" si="46"/>
        <v>525</v>
      </c>
      <c r="DI55" s="4">
        <f t="shared" si="46"/>
        <v>530</v>
      </c>
      <c r="DJ55" s="4">
        <f t="shared" si="46"/>
        <v>535</v>
      </c>
      <c r="DK55" s="4">
        <f t="shared" si="46"/>
        <v>545</v>
      </c>
      <c r="DL55" s="4">
        <f t="shared" si="46"/>
        <v>550</v>
      </c>
      <c r="DM55" s="4">
        <f t="shared" si="46"/>
        <v>555</v>
      </c>
      <c r="DN55" s="4">
        <f t="shared" si="46"/>
        <v>560</v>
      </c>
      <c r="DO55" s="4">
        <f t="shared" si="46"/>
        <v>565</v>
      </c>
      <c r="DP55" s="4">
        <f t="shared" si="46"/>
        <v>570</v>
      </c>
      <c r="DQ55" s="4">
        <f t="shared" si="46"/>
        <v>575</v>
      </c>
      <c r="DR55" s="4">
        <f t="shared" si="46"/>
        <v>580</v>
      </c>
      <c r="DS55" s="4">
        <f t="shared" si="46"/>
        <v>585</v>
      </c>
      <c r="DT55" s="4">
        <f t="shared" si="46"/>
        <v>590</v>
      </c>
      <c r="DU55" s="4">
        <f t="shared" si="46"/>
        <v>600</v>
      </c>
      <c r="DV55" s="4">
        <f t="shared" si="46"/>
        <v>605</v>
      </c>
      <c r="DW55" s="4">
        <f t="shared" si="46"/>
        <v>610</v>
      </c>
      <c r="DX55" s="4">
        <f t="shared" si="46"/>
        <v>615</v>
      </c>
      <c r="DY55" s="4">
        <f t="shared" si="46"/>
        <v>620</v>
      </c>
      <c r="DZ55" s="4">
        <f t="shared" si="46"/>
        <v>620</v>
      </c>
      <c r="EA55" s="4">
        <f t="shared" si="46"/>
        <v>625</v>
      </c>
      <c r="EB55" s="4">
        <f t="shared" si="46"/>
        <v>630</v>
      </c>
      <c r="EC55" s="4">
        <f t="shared" si="46"/>
        <v>635</v>
      </c>
      <c r="ED55" s="4">
        <f t="shared" si="46"/>
        <v>640</v>
      </c>
      <c r="EE55" s="4">
        <f t="shared" si="46"/>
        <v>645</v>
      </c>
      <c r="EF55" s="4">
        <f t="shared" si="46"/>
        <v>650</v>
      </c>
      <c r="EG55" s="4">
        <f t="shared" si="46"/>
        <v>655</v>
      </c>
      <c r="EH55" s="4">
        <f t="shared" si="46"/>
        <v>660</v>
      </c>
      <c r="EI55" s="4">
        <f t="shared" si="46"/>
        <v>665</v>
      </c>
      <c r="EJ55" s="4">
        <f t="shared" si="46"/>
        <v>670</v>
      </c>
      <c r="EK55" s="4">
        <f t="shared" si="46"/>
        <v>670</v>
      </c>
      <c r="EL55" s="4">
        <f t="shared" si="46"/>
        <v>675</v>
      </c>
      <c r="EM55" s="4">
        <f t="shared" si="44"/>
        <v>680</v>
      </c>
      <c r="EN55" s="4">
        <f t="shared" si="44"/>
        <v>685</v>
      </c>
    </row>
    <row r="56" spans="1:144" ht="9.75" customHeight="1">
      <c r="A56" s="5"/>
      <c r="B56" s="5"/>
      <c r="C56" s="5"/>
      <c r="D56" s="5"/>
      <c r="E56" s="5"/>
      <c r="F56" s="5"/>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4">
        <f t="shared" si="42"/>
        <v>125</v>
      </c>
      <c r="CA56" s="4">
        <f t="shared" si="46"/>
        <v>160</v>
      </c>
      <c r="CB56" s="4">
        <f t="shared" si="46"/>
        <v>185</v>
      </c>
      <c r="CC56" s="4">
        <f t="shared" si="46"/>
        <v>210</v>
      </c>
      <c r="CD56" s="4">
        <f t="shared" si="46"/>
        <v>230</v>
      </c>
      <c r="CE56" s="4">
        <f t="shared" si="46"/>
        <v>250</v>
      </c>
      <c r="CF56" s="4">
        <f t="shared" si="46"/>
        <v>270</v>
      </c>
      <c r="CG56" s="4">
        <f t="shared" si="46"/>
        <v>285</v>
      </c>
      <c r="CH56" s="4">
        <f t="shared" si="46"/>
        <v>300</v>
      </c>
      <c r="CI56" s="4">
        <f t="shared" si="46"/>
        <v>315</v>
      </c>
      <c r="CJ56" s="4">
        <f t="shared" si="46"/>
        <v>330</v>
      </c>
      <c r="CK56" s="4">
        <f t="shared" si="46"/>
        <v>345</v>
      </c>
      <c r="CL56" s="4">
        <f t="shared" si="46"/>
        <v>355</v>
      </c>
      <c r="CM56" s="4">
        <f t="shared" si="46"/>
        <v>370</v>
      </c>
      <c r="CN56" s="4">
        <f t="shared" si="46"/>
        <v>380</v>
      </c>
      <c r="CO56" s="4">
        <f t="shared" si="46"/>
        <v>390</v>
      </c>
      <c r="CP56" s="4">
        <f t="shared" si="46"/>
        <v>400</v>
      </c>
      <c r="CQ56" s="4">
        <f t="shared" si="46"/>
        <v>410</v>
      </c>
      <c r="CR56" s="4">
        <f t="shared" si="46"/>
        <v>420</v>
      </c>
      <c r="CS56" s="4">
        <f t="shared" si="46"/>
        <v>430</v>
      </c>
      <c r="CT56" s="4">
        <f t="shared" si="46"/>
        <v>440</v>
      </c>
      <c r="CU56" s="4">
        <f t="shared" si="46"/>
        <v>450</v>
      </c>
      <c r="CV56" s="4">
        <f t="shared" si="46"/>
        <v>460</v>
      </c>
      <c r="CW56" s="4">
        <f t="shared" si="46"/>
        <v>470</v>
      </c>
      <c r="CX56" s="4">
        <f t="shared" si="46"/>
        <v>475</v>
      </c>
      <c r="CY56" s="4">
        <f t="shared" si="46"/>
        <v>485</v>
      </c>
      <c r="CZ56" s="4">
        <f t="shared" si="46"/>
        <v>495</v>
      </c>
      <c r="DA56" s="4">
        <f t="shared" si="46"/>
        <v>500</v>
      </c>
      <c r="DB56" s="4">
        <f t="shared" si="46"/>
        <v>510</v>
      </c>
      <c r="DC56" s="4">
        <f t="shared" si="46"/>
        <v>515</v>
      </c>
      <c r="DD56" s="4">
        <f t="shared" si="46"/>
        <v>525</v>
      </c>
      <c r="DE56" s="4">
        <f t="shared" si="46"/>
        <v>530</v>
      </c>
      <c r="DF56" s="4">
        <f t="shared" si="46"/>
        <v>535</v>
      </c>
      <c r="DG56" s="4">
        <f t="shared" si="46"/>
        <v>545</v>
      </c>
      <c r="DH56" s="4">
        <f t="shared" si="46"/>
        <v>550</v>
      </c>
      <c r="DI56" s="4">
        <f t="shared" si="46"/>
        <v>555</v>
      </c>
      <c r="DJ56" s="4">
        <f t="shared" si="46"/>
        <v>565</v>
      </c>
      <c r="DK56" s="4">
        <f t="shared" si="46"/>
        <v>570</v>
      </c>
      <c r="DL56" s="4">
        <f t="shared" si="46"/>
        <v>575</v>
      </c>
      <c r="DM56" s="4">
        <f t="shared" si="46"/>
        <v>580</v>
      </c>
      <c r="DN56" s="4">
        <f t="shared" si="46"/>
        <v>590</v>
      </c>
      <c r="DO56" s="4">
        <f t="shared" si="46"/>
        <v>595</v>
      </c>
      <c r="DP56" s="4">
        <f t="shared" si="46"/>
        <v>600</v>
      </c>
      <c r="DQ56" s="4">
        <f t="shared" si="46"/>
        <v>605</v>
      </c>
      <c r="DR56" s="4">
        <f t="shared" si="46"/>
        <v>610</v>
      </c>
      <c r="DS56" s="4">
        <f t="shared" si="46"/>
        <v>615</v>
      </c>
      <c r="DT56" s="4">
        <f t="shared" si="46"/>
        <v>625</v>
      </c>
      <c r="DU56" s="4">
        <f t="shared" si="46"/>
        <v>630</v>
      </c>
      <c r="DV56" s="4">
        <f t="shared" si="46"/>
        <v>635</v>
      </c>
      <c r="DW56" s="4">
        <f t="shared" si="46"/>
        <v>640</v>
      </c>
      <c r="DX56" s="4">
        <f t="shared" si="46"/>
        <v>645</v>
      </c>
      <c r="DY56" s="4">
        <f t="shared" si="46"/>
        <v>650</v>
      </c>
      <c r="DZ56" s="4">
        <f t="shared" si="46"/>
        <v>655</v>
      </c>
      <c r="EA56" s="4">
        <f t="shared" si="46"/>
        <v>660</v>
      </c>
      <c r="EB56" s="4">
        <f t="shared" si="46"/>
        <v>665</v>
      </c>
      <c r="EC56" s="4">
        <f t="shared" si="46"/>
        <v>670</v>
      </c>
      <c r="ED56" s="4">
        <f t="shared" si="46"/>
        <v>675</v>
      </c>
      <c r="EE56" s="4">
        <f t="shared" si="46"/>
        <v>680</v>
      </c>
      <c r="EF56" s="4">
        <f t="shared" si="46"/>
        <v>685</v>
      </c>
      <c r="EG56" s="4">
        <f t="shared" si="46"/>
        <v>690</v>
      </c>
      <c r="EH56" s="4">
        <f t="shared" si="46"/>
        <v>695</v>
      </c>
      <c r="EI56" s="4">
        <f t="shared" si="46"/>
        <v>700</v>
      </c>
      <c r="EJ56" s="4">
        <f t="shared" si="46"/>
        <v>700</v>
      </c>
      <c r="EK56" s="4">
        <f t="shared" si="46"/>
        <v>705</v>
      </c>
      <c r="EL56" s="4">
        <f t="shared" si="46"/>
        <v>710</v>
      </c>
      <c r="EM56" s="4">
        <f t="shared" si="44"/>
        <v>715</v>
      </c>
      <c r="EN56" s="4">
        <f t="shared" si="44"/>
        <v>720</v>
      </c>
    </row>
    <row r="57" spans="1:144" ht="9.75" customHeight="1">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4">
        <f t="shared" si="42"/>
        <v>130</v>
      </c>
      <c r="CA57" s="4">
        <f t="shared" si="46"/>
        <v>165</v>
      </c>
      <c r="CB57" s="4">
        <f t="shared" si="46"/>
        <v>190</v>
      </c>
      <c r="CC57" s="4">
        <f t="shared" si="46"/>
        <v>215</v>
      </c>
      <c r="CD57" s="4">
        <f t="shared" si="46"/>
        <v>240</v>
      </c>
      <c r="CE57" s="4">
        <f t="shared" si="46"/>
        <v>260</v>
      </c>
      <c r="CF57" s="4">
        <f t="shared" si="46"/>
        <v>280</v>
      </c>
      <c r="CG57" s="4">
        <f t="shared" si="46"/>
        <v>295</v>
      </c>
      <c r="CH57" s="4">
        <f t="shared" si="46"/>
        <v>315</v>
      </c>
      <c r="CI57" s="4">
        <f t="shared" si="46"/>
        <v>330</v>
      </c>
      <c r="CJ57" s="4">
        <f t="shared" si="46"/>
        <v>345</v>
      </c>
      <c r="CK57" s="4">
        <f t="shared" si="46"/>
        <v>360</v>
      </c>
      <c r="CL57" s="4">
        <f t="shared" si="46"/>
        <v>370</v>
      </c>
      <c r="CM57" s="4">
        <f t="shared" si="46"/>
        <v>385</v>
      </c>
      <c r="CN57" s="4">
        <f t="shared" si="46"/>
        <v>395</v>
      </c>
      <c r="CO57" s="4">
        <f t="shared" si="46"/>
        <v>410</v>
      </c>
      <c r="CP57" s="4">
        <f t="shared" si="46"/>
        <v>420</v>
      </c>
      <c r="CQ57" s="4">
        <f t="shared" si="46"/>
        <v>430</v>
      </c>
      <c r="CR57" s="4">
        <f t="shared" si="46"/>
        <v>440</v>
      </c>
      <c r="CS57" s="4">
        <f t="shared" si="46"/>
        <v>450</v>
      </c>
      <c r="CT57" s="4">
        <f t="shared" si="46"/>
        <v>460</v>
      </c>
      <c r="CU57" s="4">
        <f t="shared" si="46"/>
        <v>470</v>
      </c>
      <c r="CV57" s="4">
        <f t="shared" si="46"/>
        <v>480</v>
      </c>
      <c r="CW57" s="4">
        <f t="shared" si="46"/>
        <v>490</v>
      </c>
      <c r="CX57" s="4">
        <f t="shared" si="46"/>
        <v>500</v>
      </c>
      <c r="CY57" s="4">
        <f t="shared" si="46"/>
        <v>505</v>
      </c>
      <c r="CZ57" s="4">
        <f t="shared" si="46"/>
        <v>515</v>
      </c>
      <c r="DA57" s="4">
        <f t="shared" si="46"/>
        <v>525</v>
      </c>
      <c r="DB57" s="4">
        <f t="shared" si="46"/>
        <v>530</v>
      </c>
      <c r="DC57" s="4">
        <f t="shared" si="46"/>
        <v>540</v>
      </c>
      <c r="DD57" s="4">
        <f t="shared" si="46"/>
        <v>545</v>
      </c>
      <c r="DE57" s="4">
        <f t="shared" si="46"/>
        <v>555</v>
      </c>
      <c r="DF57" s="4">
        <f t="shared" si="46"/>
        <v>560</v>
      </c>
      <c r="DG57" s="4">
        <f t="shared" si="46"/>
        <v>570</v>
      </c>
      <c r="DH57" s="4">
        <f t="shared" si="46"/>
        <v>575</v>
      </c>
      <c r="DI57" s="4">
        <f t="shared" si="46"/>
        <v>585</v>
      </c>
      <c r="DJ57" s="4">
        <f t="shared" si="46"/>
        <v>590</v>
      </c>
      <c r="DK57" s="4">
        <f t="shared" si="46"/>
        <v>595</v>
      </c>
      <c r="DL57" s="4">
        <f t="shared" si="46"/>
        <v>605</v>
      </c>
      <c r="DM57" s="4">
        <f t="shared" si="46"/>
        <v>610</v>
      </c>
      <c r="DN57" s="4">
        <f t="shared" si="46"/>
        <v>615</v>
      </c>
      <c r="DO57" s="4">
        <f t="shared" si="46"/>
        <v>620</v>
      </c>
      <c r="DP57" s="4">
        <f t="shared" si="46"/>
        <v>630</v>
      </c>
      <c r="DQ57" s="4">
        <f t="shared" si="46"/>
        <v>635</v>
      </c>
      <c r="DR57" s="4">
        <f t="shared" si="46"/>
        <v>640</v>
      </c>
      <c r="DS57" s="4">
        <f t="shared" si="46"/>
        <v>645</v>
      </c>
      <c r="DT57" s="4">
        <f t="shared" si="46"/>
        <v>650</v>
      </c>
      <c r="DU57" s="4">
        <f t="shared" si="46"/>
        <v>660</v>
      </c>
      <c r="DV57" s="4">
        <f t="shared" si="46"/>
        <v>665</v>
      </c>
      <c r="DW57" s="4">
        <f t="shared" si="46"/>
        <v>670</v>
      </c>
      <c r="DX57" s="4">
        <f t="shared" si="46"/>
        <v>675</v>
      </c>
      <c r="DY57" s="4">
        <f t="shared" si="46"/>
        <v>680</v>
      </c>
      <c r="DZ57" s="4">
        <f t="shared" si="46"/>
        <v>685</v>
      </c>
      <c r="EA57" s="4">
        <f t="shared" si="46"/>
        <v>690</v>
      </c>
      <c r="EB57" s="4">
        <f t="shared" si="46"/>
        <v>695</v>
      </c>
      <c r="EC57" s="4">
        <f t="shared" si="46"/>
        <v>700</v>
      </c>
      <c r="ED57" s="4">
        <f t="shared" si="46"/>
        <v>705</v>
      </c>
      <c r="EE57" s="4">
        <f t="shared" si="46"/>
        <v>710</v>
      </c>
      <c r="EF57" s="4">
        <f t="shared" si="46"/>
        <v>715</v>
      </c>
      <c r="EG57" s="4">
        <f t="shared" si="46"/>
        <v>720</v>
      </c>
      <c r="EH57" s="4">
        <f t="shared" si="46"/>
        <v>725</v>
      </c>
      <c r="EI57" s="4">
        <f t="shared" si="46"/>
        <v>730</v>
      </c>
      <c r="EJ57" s="4">
        <f t="shared" si="46"/>
        <v>735</v>
      </c>
      <c r="EK57" s="4">
        <f t="shared" si="46"/>
        <v>740</v>
      </c>
      <c r="EL57" s="4">
        <f>CEILING((1.3*(($D20*EL20)^0.625)/(($D20+EL20)^0.25)),5)</f>
        <v>745</v>
      </c>
      <c r="EM57" s="4">
        <f t="shared" si="44"/>
        <v>750</v>
      </c>
      <c r="EN57" s="4">
        <f t="shared" si="44"/>
        <v>755</v>
      </c>
    </row>
    <row r="58" spans="1:144" ht="9.75" customHeight="1">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4">
        <f t="shared" si="42"/>
        <v>135</v>
      </c>
      <c r="CA58" s="4">
        <f aca="true" t="shared" si="47" ref="CA58:EL61">CEILING((1.3*(($D21*CA21)^0.625)/(($D21+CA21)^0.25)),5)</f>
        <v>170</v>
      </c>
      <c r="CB58" s="4">
        <f t="shared" si="47"/>
        <v>200</v>
      </c>
      <c r="CC58" s="4">
        <f t="shared" si="47"/>
        <v>225</v>
      </c>
      <c r="CD58" s="4">
        <f t="shared" si="47"/>
        <v>250</v>
      </c>
      <c r="CE58" s="4">
        <f t="shared" si="47"/>
        <v>270</v>
      </c>
      <c r="CF58" s="4">
        <f t="shared" si="47"/>
        <v>290</v>
      </c>
      <c r="CG58" s="4">
        <f t="shared" si="47"/>
        <v>305</v>
      </c>
      <c r="CH58" s="4">
        <f t="shared" si="47"/>
        <v>325</v>
      </c>
      <c r="CI58" s="4">
        <f t="shared" si="47"/>
        <v>340</v>
      </c>
      <c r="CJ58" s="4">
        <f t="shared" si="47"/>
        <v>355</v>
      </c>
      <c r="CK58" s="4">
        <f t="shared" si="47"/>
        <v>370</v>
      </c>
      <c r="CL58" s="4">
        <f t="shared" si="47"/>
        <v>385</v>
      </c>
      <c r="CM58" s="4">
        <f t="shared" si="47"/>
        <v>400</v>
      </c>
      <c r="CN58" s="4">
        <f t="shared" si="47"/>
        <v>410</v>
      </c>
      <c r="CO58" s="4">
        <f t="shared" si="47"/>
        <v>425</v>
      </c>
      <c r="CP58" s="4">
        <f t="shared" si="47"/>
        <v>435</v>
      </c>
      <c r="CQ58" s="4">
        <f t="shared" si="47"/>
        <v>445</v>
      </c>
      <c r="CR58" s="4">
        <f t="shared" si="47"/>
        <v>460</v>
      </c>
      <c r="CS58" s="4">
        <f t="shared" si="47"/>
        <v>470</v>
      </c>
      <c r="CT58" s="4">
        <f t="shared" si="47"/>
        <v>480</v>
      </c>
      <c r="CU58" s="4">
        <f t="shared" si="47"/>
        <v>490</v>
      </c>
      <c r="CV58" s="4">
        <f t="shared" si="47"/>
        <v>500</v>
      </c>
      <c r="CW58" s="4">
        <f t="shared" si="47"/>
        <v>510</v>
      </c>
      <c r="CX58" s="4">
        <f t="shared" si="47"/>
        <v>520</v>
      </c>
      <c r="CY58" s="4">
        <f t="shared" si="47"/>
        <v>525</v>
      </c>
      <c r="CZ58" s="4">
        <f t="shared" si="47"/>
        <v>535</v>
      </c>
      <c r="DA58" s="4">
        <f t="shared" si="47"/>
        <v>545</v>
      </c>
      <c r="DB58" s="4">
        <f t="shared" si="47"/>
        <v>555</v>
      </c>
      <c r="DC58" s="4">
        <f t="shared" si="47"/>
        <v>560</v>
      </c>
      <c r="DD58" s="4">
        <f t="shared" si="47"/>
        <v>570</v>
      </c>
      <c r="DE58" s="4">
        <f t="shared" si="47"/>
        <v>575</v>
      </c>
      <c r="DF58" s="4">
        <f t="shared" si="47"/>
        <v>585</v>
      </c>
      <c r="DG58" s="4">
        <f t="shared" si="47"/>
        <v>590</v>
      </c>
      <c r="DH58" s="4">
        <f t="shared" si="47"/>
        <v>600</v>
      </c>
      <c r="DI58" s="4">
        <f t="shared" si="47"/>
        <v>605</v>
      </c>
      <c r="DJ58" s="4">
        <f t="shared" si="47"/>
        <v>615</v>
      </c>
      <c r="DK58" s="4">
        <f t="shared" si="47"/>
        <v>620</v>
      </c>
      <c r="DL58" s="4">
        <f t="shared" si="47"/>
        <v>630</v>
      </c>
      <c r="DM58" s="4">
        <f t="shared" si="47"/>
        <v>635</v>
      </c>
      <c r="DN58" s="4">
        <f t="shared" si="47"/>
        <v>640</v>
      </c>
      <c r="DO58" s="4">
        <f t="shared" si="47"/>
        <v>650</v>
      </c>
      <c r="DP58" s="4">
        <f t="shared" si="47"/>
        <v>655</v>
      </c>
      <c r="DQ58" s="4">
        <f t="shared" si="47"/>
        <v>660</v>
      </c>
      <c r="DR58" s="4">
        <f t="shared" si="47"/>
        <v>670</v>
      </c>
      <c r="DS58" s="4">
        <f t="shared" si="47"/>
        <v>675</v>
      </c>
      <c r="DT58" s="4">
        <f t="shared" si="47"/>
        <v>680</v>
      </c>
      <c r="DU58" s="4">
        <f t="shared" si="47"/>
        <v>685</v>
      </c>
      <c r="DV58" s="4">
        <f t="shared" si="47"/>
        <v>690</v>
      </c>
      <c r="DW58" s="4">
        <f t="shared" si="47"/>
        <v>700</v>
      </c>
      <c r="DX58" s="4">
        <f t="shared" si="47"/>
        <v>705</v>
      </c>
      <c r="DY58" s="4">
        <f t="shared" si="47"/>
        <v>710</v>
      </c>
      <c r="DZ58" s="4">
        <f t="shared" si="47"/>
        <v>715</v>
      </c>
      <c r="EA58" s="4">
        <f t="shared" si="47"/>
        <v>720</v>
      </c>
      <c r="EB58" s="4">
        <f t="shared" si="47"/>
        <v>725</v>
      </c>
      <c r="EC58" s="4">
        <f t="shared" si="47"/>
        <v>730</v>
      </c>
      <c r="ED58" s="4">
        <f t="shared" si="47"/>
        <v>735</v>
      </c>
      <c r="EE58" s="4">
        <f t="shared" si="47"/>
        <v>740</v>
      </c>
      <c r="EF58" s="4">
        <f t="shared" si="47"/>
        <v>750</v>
      </c>
      <c r="EG58" s="4">
        <f t="shared" si="47"/>
        <v>755</v>
      </c>
      <c r="EH58" s="4">
        <f t="shared" si="47"/>
        <v>760</v>
      </c>
      <c r="EI58" s="4">
        <f t="shared" si="47"/>
        <v>765</v>
      </c>
      <c r="EJ58" s="4">
        <f t="shared" si="47"/>
        <v>770</v>
      </c>
      <c r="EK58" s="4">
        <f t="shared" si="47"/>
        <v>775</v>
      </c>
      <c r="EL58" s="4">
        <f t="shared" si="47"/>
        <v>780</v>
      </c>
      <c r="EM58" s="4">
        <f t="shared" si="44"/>
        <v>785</v>
      </c>
      <c r="EN58" s="4">
        <f t="shared" si="44"/>
        <v>790</v>
      </c>
    </row>
    <row r="59" spans="1:144" ht="9.75" customHeight="1">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4">
        <f t="shared" si="42"/>
        <v>135</v>
      </c>
      <c r="CA59" s="4">
        <f t="shared" si="47"/>
        <v>175</v>
      </c>
      <c r="CB59" s="4">
        <f t="shared" si="47"/>
        <v>205</v>
      </c>
      <c r="CC59" s="4">
        <f t="shared" si="47"/>
        <v>230</v>
      </c>
      <c r="CD59" s="4">
        <f t="shared" si="47"/>
        <v>255</v>
      </c>
      <c r="CE59" s="4">
        <f t="shared" si="47"/>
        <v>280</v>
      </c>
      <c r="CF59" s="4">
        <f t="shared" si="47"/>
        <v>300</v>
      </c>
      <c r="CG59" s="4">
        <f t="shared" si="47"/>
        <v>315</v>
      </c>
      <c r="CH59" s="4">
        <f t="shared" si="47"/>
        <v>335</v>
      </c>
      <c r="CI59" s="4">
        <f t="shared" si="47"/>
        <v>350</v>
      </c>
      <c r="CJ59" s="4">
        <f t="shared" si="47"/>
        <v>370</v>
      </c>
      <c r="CK59" s="4">
        <f t="shared" si="47"/>
        <v>385</v>
      </c>
      <c r="CL59" s="4">
        <f t="shared" si="47"/>
        <v>400</v>
      </c>
      <c r="CM59" s="4">
        <f t="shared" si="47"/>
        <v>410</v>
      </c>
      <c r="CN59" s="4">
        <f t="shared" si="47"/>
        <v>425</v>
      </c>
      <c r="CO59" s="4">
        <f t="shared" si="47"/>
        <v>440</v>
      </c>
      <c r="CP59" s="4">
        <f t="shared" si="47"/>
        <v>450</v>
      </c>
      <c r="CQ59" s="4">
        <f t="shared" si="47"/>
        <v>465</v>
      </c>
      <c r="CR59" s="4">
        <f t="shared" si="47"/>
        <v>475</v>
      </c>
      <c r="CS59" s="4">
        <f t="shared" si="47"/>
        <v>485</v>
      </c>
      <c r="CT59" s="4">
        <f t="shared" si="47"/>
        <v>495</v>
      </c>
      <c r="CU59" s="4">
        <f t="shared" si="47"/>
        <v>505</v>
      </c>
      <c r="CV59" s="4">
        <f t="shared" si="47"/>
        <v>515</v>
      </c>
      <c r="CW59" s="4">
        <f t="shared" si="47"/>
        <v>525</v>
      </c>
      <c r="CX59" s="4">
        <f t="shared" si="47"/>
        <v>535</v>
      </c>
      <c r="CY59" s="4">
        <f t="shared" si="47"/>
        <v>545</v>
      </c>
      <c r="CZ59" s="4">
        <f t="shared" si="47"/>
        <v>555</v>
      </c>
      <c r="DA59" s="4">
        <f t="shared" si="47"/>
        <v>565</v>
      </c>
      <c r="DB59" s="4">
        <f t="shared" si="47"/>
        <v>575</v>
      </c>
      <c r="DC59" s="4">
        <f t="shared" si="47"/>
        <v>580</v>
      </c>
      <c r="DD59" s="4">
        <f t="shared" si="47"/>
        <v>590</v>
      </c>
      <c r="DE59" s="4">
        <f t="shared" si="47"/>
        <v>600</v>
      </c>
      <c r="DF59" s="4">
        <f t="shared" si="47"/>
        <v>605</v>
      </c>
      <c r="DG59" s="4">
        <f t="shared" si="47"/>
        <v>615</v>
      </c>
      <c r="DH59" s="4">
        <f t="shared" si="47"/>
        <v>625</v>
      </c>
      <c r="DI59" s="4">
        <f t="shared" si="47"/>
        <v>630</v>
      </c>
      <c r="DJ59" s="4">
        <f t="shared" si="47"/>
        <v>640</v>
      </c>
      <c r="DK59" s="4">
        <f t="shared" si="47"/>
        <v>645</v>
      </c>
      <c r="DL59" s="4">
        <f t="shared" si="47"/>
        <v>655</v>
      </c>
      <c r="DM59" s="4">
        <f t="shared" si="47"/>
        <v>660</v>
      </c>
      <c r="DN59" s="4">
        <f t="shared" si="47"/>
        <v>665</v>
      </c>
      <c r="DO59" s="4">
        <f t="shared" si="47"/>
        <v>675</v>
      </c>
      <c r="DP59" s="4">
        <f t="shared" si="47"/>
        <v>680</v>
      </c>
      <c r="DQ59" s="4">
        <f t="shared" si="47"/>
        <v>685</v>
      </c>
      <c r="DR59" s="4">
        <f t="shared" si="47"/>
        <v>695</v>
      </c>
      <c r="DS59" s="4">
        <f t="shared" si="47"/>
        <v>700</v>
      </c>
      <c r="DT59" s="4">
        <f t="shared" si="47"/>
        <v>705</v>
      </c>
      <c r="DU59" s="4">
        <f t="shared" si="47"/>
        <v>715</v>
      </c>
      <c r="DV59" s="4">
        <f t="shared" si="47"/>
        <v>720</v>
      </c>
      <c r="DW59" s="4">
        <f t="shared" si="47"/>
        <v>725</v>
      </c>
      <c r="DX59" s="4">
        <f t="shared" si="47"/>
        <v>730</v>
      </c>
      <c r="DY59" s="4">
        <f t="shared" si="47"/>
        <v>740</v>
      </c>
      <c r="DZ59" s="4">
        <f t="shared" si="47"/>
        <v>745</v>
      </c>
      <c r="EA59" s="4">
        <f t="shared" si="47"/>
        <v>750</v>
      </c>
      <c r="EB59" s="4">
        <f t="shared" si="47"/>
        <v>755</v>
      </c>
      <c r="EC59" s="4">
        <f t="shared" si="47"/>
        <v>760</v>
      </c>
      <c r="ED59" s="4">
        <f t="shared" si="47"/>
        <v>765</v>
      </c>
      <c r="EE59" s="4">
        <f t="shared" si="47"/>
        <v>770</v>
      </c>
      <c r="EF59" s="4">
        <f t="shared" si="47"/>
        <v>780</v>
      </c>
      <c r="EG59" s="4">
        <f t="shared" si="47"/>
        <v>785</v>
      </c>
      <c r="EH59" s="4">
        <f t="shared" si="47"/>
        <v>790</v>
      </c>
      <c r="EI59" s="4">
        <f t="shared" si="47"/>
        <v>795</v>
      </c>
      <c r="EJ59" s="4">
        <f t="shared" si="47"/>
        <v>800</v>
      </c>
      <c r="EK59" s="4">
        <f t="shared" si="47"/>
        <v>805</v>
      </c>
      <c r="EL59" s="4">
        <f t="shared" si="47"/>
        <v>810</v>
      </c>
      <c r="EM59" s="4">
        <f t="shared" si="44"/>
        <v>815</v>
      </c>
      <c r="EN59" s="4">
        <f t="shared" si="44"/>
        <v>820</v>
      </c>
    </row>
    <row r="60" spans="1:144" ht="9.75" customHeight="1">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4">
        <f t="shared" si="42"/>
        <v>140</v>
      </c>
      <c r="CA60" s="4">
        <f t="shared" si="47"/>
        <v>175</v>
      </c>
      <c r="CB60" s="4">
        <f t="shared" si="47"/>
        <v>210</v>
      </c>
      <c r="CC60" s="4">
        <f t="shared" si="47"/>
        <v>235</v>
      </c>
      <c r="CD60" s="4">
        <f t="shared" si="47"/>
        <v>265</v>
      </c>
      <c r="CE60" s="4">
        <f t="shared" si="47"/>
        <v>285</v>
      </c>
      <c r="CF60" s="4">
        <f t="shared" si="47"/>
        <v>305</v>
      </c>
      <c r="CG60" s="4">
        <f t="shared" si="47"/>
        <v>325</v>
      </c>
      <c r="CH60" s="4">
        <f t="shared" si="47"/>
        <v>345</v>
      </c>
      <c r="CI60" s="4">
        <f t="shared" si="47"/>
        <v>365</v>
      </c>
      <c r="CJ60" s="4">
        <f t="shared" si="47"/>
        <v>380</v>
      </c>
      <c r="CK60" s="4">
        <f t="shared" si="47"/>
        <v>395</v>
      </c>
      <c r="CL60" s="4">
        <f t="shared" si="47"/>
        <v>410</v>
      </c>
      <c r="CM60" s="4">
        <f t="shared" si="47"/>
        <v>425</v>
      </c>
      <c r="CN60" s="4">
        <f t="shared" si="47"/>
        <v>440</v>
      </c>
      <c r="CO60" s="4">
        <f t="shared" si="47"/>
        <v>455</v>
      </c>
      <c r="CP60" s="4">
        <f t="shared" si="47"/>
        <v>465</v>
      </c>
      <c r="CQ60" s="4">
        <f t="shared" si="47"/>
        <v>480</v>
      </c>
      <c r="CR60" s="4">
        <f t="shared" si="47"/>
        <v>490</v>
      </c>
      <c r="CS60" s="4">
        <f t="shared" si="47"/>
        <v>500</v>
      </c>
      <c r="CT60" s="4">
        <f t="shared" si="47"/>
        <v>515</v>
      </c>
      <c r="CU60" s="4">
        <f t="shared" si="47"/>
        <v>525</v>
      </c>
      <c r="CV60" s="4">
        <f t="shared" si="47"/>
        <v>535</v>
      </c>
      <c r="CW60" s="4">
        <f t="shared" si="47"/>
        <v>545</v>
      </c>
      <c r="CX60" s="4">
        <f t="shared" si="47"/>
        <v>555</v>
      </c>
      <c r="CY60" s="4">
        <f t="shared" si="47"/>
        <v>565</v>
      </c>
      <c r="CZ60" s="4">
        <f t="shared" si="47"/>
        <v>575</v>
      </c>
      <c r="DA60" s="4">
        <f t="shared" si="47"/>
        <v>585</v>
      </c>
      <c r="DB60" s="4">
        <f t="shared" si="47"/>
        <v>595</v>
      </c>
      <c r="DC60" s="4">
        <f t="shared" si="47"/>
        <v>605</v>
      </c>
      <c r="DD60" s="4">
        <f t="shared" si="47"/>
        <v>610</v>
      </c>
      <c r="DE60" s="4">
        <f t="shared" si="47"/>
        <v>620</v>
      </c>
      <c r="DF60" s="4">
        <f t="shared" si="47"/>
        <v>630</v>
      </c>
      <c r="DG60" s="4">
        <f t="shared" si="47"/>
        <v>635</v>
      </c>
      <c r="DH60" s="4">
        <f t="shared" si="47"/>
        <v>645</v>
      </c>
      <c r="DI60" s="4">
        <f t="shared" si="47"/>
        <v>655</v>
      </c>
      <c r="DJ60" s="4">
        <f t="shared" si="47"/>
        <v>660</v>
      </c>
      <c r="DK60" s="4">
        <f t="shared" si="47"/>
        <v>670</v>
      </c>
      <c r="DL60" s="4">
        <f t="shared" si="47"/>
        <v>675</v>
      </c>
      <c r="DM60" s="4">
        <f t="shared" si="47"/>
        <v>685</v>
      </c>
      <c r="DN60" s="4">
        <f t="shared" si="47"/>
        <v>690</v>
      </c>
      <c r="DO60" s="4">
        <f t="shared" si="47"/>
        <v>700</v>
      </c>
      <c r="DP60" s="4">
        <f t="shared" si="47"/>
        <v>705</v>
      </c>
      <c r="DQ60" s="4">
        <f t="shared" si="47"/>
        <v>715</v>
      </c>
      <c r="DR60" s="4">
        <f t="shared" si="47"/>
        <v>720</v>
      </c>
      <c r="DS60" s="4">
        <f t="shared" si="47"/>
        <v>725</v>
      </c>
      <c r="DT60" s="4">
        <f t="shared" si="47"/>
        <v>735</v>
      </c>
      <c r="DU60" s="4">
        <f t="shared" si="47"/>
        <v>740</v>
      </c>
      <c r="DV60" s="4">
        <f t="shared" si="47"/>
        <v>745</v>
      </c>
      <c r="DW60" s="4">
        <f t="shared" si="47"/>
        <v>755</v>
      </c>
      <c r="DX60" s="4">
        <f t="shared" si="47"/>
        <v>760</v>
      </c>
      <c r="DY60" s="4">
        <f t="shared" si="47"/>
        <v>765</v>
      </c>
      <c r="DZ60" s="4">
        <f t="shared" si="47"/>
        <v>770</v>
      </c>
      <c r="EA60" s="4">
        <f t="shared" si="47"/>
        <v>780</v>
      </c>
      <c r="EB60" s="4">
        <f t="shared" si="47"/>
        <v>785</v>
      </c>
      <c r="EC60" s="4">
        <f t="shared" si="47"/>
        <v>790</v>
      </c>
      <c r="ED60" s="4">
        <f t="shared" si="47"/>
        <v>795</v>
      </c>
      <c r="EE60" s="4">
        <f t="shared" si="47"/>
        <v>800</v>
      </c>
      <c r="EF60" s="4">
        <f t="shared" si="47"/>
        <v>805</v>
      </c>
      <c r="EG60" s="4">
        <f t="shared" si="47"/>
        <v>815</v>
      </c>
      <c r="EH60" s="4">
        <f t="shared" si="47"/>
        <v>820</v>
      </c>
      <c r="EI60" s="4">
        <f t="shared" si="47"/>
        <v>825</v>
      </c>
      <c r="EJ60" s="4">
        <f t="shared" si="47"/>
        <v>830</v>
      </c>
      <c r="EK60" s="4">
        <f t="shared" si="47"/>
        <v>835</v>
      </c>
      <c r="EL60" s="4">
        <f t="shared" si="47"/>
        <v>840</v>
      </c>
      <c r="EM60" s="4">
        <f t="shared" si="44"/>
        <v>845</v>
      </c>
      <c r="EN60" s="4">
        <f t="shared" si="44"/>
        <v>850</v>
      </c>
    </row>
    <row r="61" spans="1:144" ht="9.75" customHeight="1">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4">
        <f t="shared" si="42"/>
        <v>145</v>
      </c>
      <c r="CA61" s="4">
        <f t="shared" si="47"/>
        <v>180</v>
      </c>
      <c r="CB61" s="4">
        <f t="shared" si="47"/>
        <v>215</v>
      </c>
      <c r="CC61" s="4">
        <f t="shared" si="47"/>
        <v>245</v>
      </c>
      <c r="CD61" s="4">
        <f t="shared" si="47"/>
        <v>270</v>
      </c>
      <c r="CE61" s="4">
        <f t="shared" si="47"/>
        <v>295</v>
      </c>
      <c r="CF61" s="4">
        <f t="shared" si="47"/>
        <v>315</v>
      </c>
      <c r="CG61" s="4">
        <f t="shared" si="47"/>
        <v>335</v>
      </c>
      <c r="CH61" s="4">
        <f t="shared" si="47"/>
        <v>355</v>
      </c>
      <c r="CI61" s="4">
        <f t="shared" si="47"/>
        <v>375</v>
      </c>
      <c r="CJ61" s="4">
        <f t="shared" si="47"/>
        <v>390</v>
      </c>
      <c r="CK61" s="4">
        <f t="shared" si="47"/>
        <v>410</v>
      </c>
      <c r="CL61" s="4">
        <f t="shared" si="47"/>
        <v>425</v>
      </c>
      <c r="CM61" s="4">
        <f t="shared" si="47"/>
        <v>440</v>
      </c>
      <c r="CN61" s="4">
        <f t="shared" si="47"/>
        <v>455</v>
      </c>
      <c r="CO61" s="4">
        <f t="shared" si="47"/>
        <v>465</v>
      </c>
      <c r="CP61" s="4">
        <f t="shared" si="47"/>
        <v>480</v>
      </c>
      <c r="CQ61" s="4">
        <f t="shared" si="47"/>
        <v>495</v>
      </c>
      <c r="CR61" s="4">
        <f t="shared" si="47"/>
        <v>505</v>
      </c>
      <c r="CS61" s="4">
        <f t="shared" si="47"/>
        <v>520</v>
      </c>
      <c r="CT61" s="4">
        <f t="shared" si="47"/>
        <v>530</v>
      </c>
      <c r="CU61" s="4">
        <f t="shared" si="47"/>
        <v>540</v>
      </c>
      <c r="CV61" s="4">
        <f t="shared" si="47"/>
        <v>550</v>
      </c>
      <c r="CW61" s="4">
        <f t="shared" si="47"/>
        <v>565</v>
      </c>
      <c r="CX61" s="4">
        <f t="shared" si="47"/>
        <v>575</v>
      </c>
      <c r="CY61" s="4">
        <f t="shared" si="47"/>
        <v>585</v>
      </c>
      <c r="CZ61" s="4">
        <f t="shared" si="47"/>
        <v>595</v>
      </c>
      <c r="DA61" s="4">
        <f t="shared" si="47"/>
        <v>605</v>
      </c>
      <c r="DB61" s="4">
        <f t="shared" si="47"/>
        <v>615</v>
      </c>
      <c r="DC61" s="4">
        <f t="shared" si="47"/>
        <v>625</v>
      </c>
      <c r="DD61" s="4">
        <f t="shared" si="47"/>
        <v>630</v>
      </c>
      <c r="DE61" s="4">
        <f t="shared" si="47"/>
        <v>640</v>
      </c>
      <c r="DF61" s="4">
        <f t="shared" si="47"/>
        <v>650</v>
      </c>
      <c r="DG61" s="4">
        <f t="shared" si="47"/>
        <v>660</v>
      </c>
      <c r="DH61" s="4">
        <f t="shared" si="47"/>
        <v>665</v>
      </c>
      <c r="DI61" s="4">
        <f t="shared" si="47"/>
        <v>675</v>
      </c>
      <c r="DJ61" s="4">
        <f t="shared" si="47"/>
        <v>685</v>
      </c>
      <c r="DK61" s="4">
        <f t="shared" si="47"/>
        <v>690</v>
      </c>
      <c r="DL61" s="4">
        <f t="shared" si="47"/>
        <v>700</v>
      </c>
      <c r="DM61" s="4">
        <f t="shared" si="47"/>
        <v>705</v>
      </c>
      <c r="DN61" s="4">
        <f t="shared" si="47"/>
        <v>715</v>
      </c>
      <c r="DO61" s="4">
        <f t="shared" si="47"/>
        <v>720</v>
      </c>
      <c r="DP61" s="4">
        <f t="shared" si="47"/>
        <v>730</v>
      </c>
      <c r="DQ61" s="4">
        <f t="shared" si="47"/>
        <v>735</v>
      </c>
      <c r="DR61" s="4">
        <f t="shared" si="47"/>
        <v>745</v>
      </c>
      <c r="DS61" s="4">
        <f t="shared" si="47"/>
        <v>750</v>
      </c>
      <c r="DT61" s="4">
        <f t="shared" si="47"/>
        <v>760</v>
      </c>
      <c r="DU61" s="4">
        <f t="shared" si="47"/>
        <v>765</v>
      </c>
      <c r="DV61" s="4">
        <f t="shared" si="47"/>
        <v>770</v>
      </c>
      <c r="DW61" s="4">
        <f t="shared" si="47"/>
        <v>780</v>
      </c>
      <c r="DX61" s="4">
        <f t="shared" si="47"/>
        <v>785</v>
      </c>
      <c r="DY61" s="4">
        <f t="shared" si="47"/>
        <v>790</v>
      </c>
      <c r="DZ61" s="4">
        <f t="shared" si="47"/>
        <v>800</v>
      </c>
      <c r="EA61" s="4">
        <f t="shared" si="47"/>
        <v>805</v>
      </c>
      <c r="EB61" s="4">
        <f t="shared" si="47"/>
        <v>810</v>
      </c>
      <c r="EC61" s="4">
        <f t="shared" si="47"/>
        <v>815</v>
      </c>
      <c r="ED61" s="4">
        <f t="shared" si="47"/>
        <v>825</v>
      </c>
      <c r="EE61" s="4">
        <f t="shared" si="47"/>
        <v>830</v>
      </c>
      <c r="EF61" s="4">
        <f t="shared" si="47"/>
        <v>835</v>
      </c>
      <c r="EG61" s="4">
        <f t="shared" si="47"/>
        <v>840</v>
      </c>
      <c r="EH61" s="4">
        <f t="shared" si="47"/>
        <v>845</v>
      </c>
      <c r="EI61" s="4">
        <f t="shared" si="47"/>
        <v>855</v>
      </c>
      <c r="EJ61" s="4">
        <f t="shared" si="47"/>
        <v>860</v>
      </c>
      <c r="EK61" s="4">
        <f t="shared" si="47"/>
        <v>865</v>
      </c>
      <c r="EL61" s="4">
        <f>CEILING((1.3*(($D24*EL24)^0.625)/(($D24+EL24)^0.25)),5)</f>
        <v>870</v>
      </c>
      <c r="EM61" s="4">
        <f t="shared" si="44"/>
        <v>875</v>
      </c>
      <c r="EN61" s="4">
        <f t="shared" si="44"/>
        <v>880</v>
      </c>
    </row>
    <row r="62" spans="1:144" ht="9.75" customHeight="1">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4">
        <f t="shared" si="42"/>
        <v>145</v>
      </c>
      <c r="CA62" s="4">
        <f aca="true" t="shared" si="48" ref="CA62:EL65">CEILING((1.3*(($D25*CA25)^0.625)/(($D25+CA25)^0.25)),5)</f>
        <v>185</v>
      </c>
      <c r="CB62" s="4">
        <f t="shared" si="48"/>
        <v>220</v>
      </c>
      <c r="CC62" s="4">
        <f t="shared" si="48"/>
        <v>250</v>
      </c>
      <c r="CD62" s="4">
        <f t="shared" si="48"/>
        <v>275</v>
      </c>
      <c r="CE62" s="4">
        <f t="shared" si="48"/>
        <v>300</v>
      </c>
      <c r="CF62" s="4">
        <f t="shared" si="48"/>
        <v>325</v>
      </c>
      <c r="CG62" s="4">
        <f t="shared" si="48"/>
        <v>345</v>
      </c>
      <c r="CH62" s="4">
        <f t="shared" si="48"/>
        <v>365</v>
      </c>
      <c r="CI62" s="4">
        <f t="shared" si="48"/>
        <v>385</v>
      </c>
      <c r="CJ62" s="4">
        <f t="shared" si="48"/>
        <v>400</v>
      </c>
      <c r="CK62" s="4">
        <f t="shared" si="48"/>
        <v>420</v>
      </c>
      <c r="CL62" s="4">
        <f t="shared" si="48"/>
        <v>435</v>
      </c>
      <c r="CM62" s="4">
        <f t="shared" si="48"/>
        <v>450</v>
      </c>
      <c r="CN62" s="4">
        <f t="shared" si="48"/>
        <v>465</v>
      </c>
      <c r="CO62" s="4">
        <f t="shared" si="48"/>
        <v>480</v>
      </c>
      <c r="CP62" s="4">
        <f t="shared" si="48"/>
        <v>495</v>
      </c>
      <c r="CQ62" s="4">
        <f t="shared" si="48"/>
        <v>510</v>
      </c>
      <c r="CR62" s="4">
        <f t="shared" si="48"/>
        <v>520</v>
      </c>
      <c r="CS62" s="4">
        <f t="shared" si="48"/>
        <v>535</v>
      </c>
      <c r="CT62" s="4">
        <f t="shared" si="48"/>
        <v>545</v>
      </c>
      <c r="CU62" s="4">
        <f t="shared" si="48"/>
        <v>560</v>
      </c>
      <c r="CV62" s="4">
        <f t="shared" si="48"/>
        <v>570</v>
      </c>
      <c r="CW62" s="4">
        <f t="shared" si="48"/>
        <v>580</v>
      </c>
      <c r="CX62" s="4">
        <f t="shared" si="48"/>
        <v>590</v>
      </c>
      <c r="CY62" s="4">
        <f t="shared" si="48"/>
        <v>600</v>
      </c>
      <c r="CZ62" s="4">
        <f t="shared" si="48"/>
        <v>610</v>
      </c>
      <c r="DA62" s="4">
        <f t="shared" si="48"/>
        <v>625</v>
      </c>
      <c r="DB62" s="4">
        <f t="shared" si="48"/>
        <v>630</v>
      </c>
      <c r="DC62" s="4">
        <f t="shared" si="48"/>
        <v>640</v>
      </c>
      <c r="DD62" s="4">
        <f t="shared" si="48"/>
        <v>650</v>
      </c>
      <c r="DE62" s="4">
        <f t="shared" si="48"/>
        <v>660</v>
      </c>
      <c r="DF62" s="4">
        <f t="shared" si="48"/>
        <v>670</v>
      </c>
      <c r="DG62" s="4">
        <f t="shared" si="48"/>
        <v>680</v>
      </c>
      <c r="DH62" s="4">
        <f t="shared" si="48"/>
        <v>690</v>
      </c>
      <c r="DI62" s="4">
        <f t="shared" si="48"/>
        <v>695</v>
      </c>
      <c r="DJ62" s="4">
        <f t="shared" si="48"/>
        <v>705</v>
      </c>
      <c r="DK62" s="4">
        <f t="shared" si="48"/>
        <v>715</v>
      </c>
      <c r="DL62" s="4">
        <f t="shared" si="48"/>
        <v>720</v>
      </c>
      <c r="DM62" s="4">
        <f t="shared" si="48"/>
        <v>730</v>
      </c>
      <c r="DN62" s="4">
        <f t="shared" si="48"/>
        <v>740</v>
      </c>
      <c r="DO62" s="4">
        <f t="shared" si="48"/>
        <v>745</v>
      </c>
      <c r="DP62" s="4">
        <f t="shared" si="48"/>
        <v>755</v>
      </c>
      <c r="DQ62" s="4">
        <f t="shared" si="48"/>
        <v>760</v>
      </c>
      <c r="DR62" s="4">
        <f t="shared" si="48"/>
        <v>770</v>
      </c>
      <c r="DS62" s="4">
        <f t="shared" si="48"/>
        <v>775</v>
      </c>
      <c r="DT62" s="4">
        <f t="shared" si="48"/>
        <v>785</v>
      </c>
      <c r="DU62" s="4">
        <f t="shared" si="48"/>
        <v>790</v>
      </c>
      <c r="DV62" s="4">
        <f t="shared" si="48"/>
        <v>795</v>
      </c>
      <c r="DW62" s="4">
        <f t="shared" si="48"/>
        <v>805</v>
      </c>
      <c r="DX62" s="4">
        <f t="shared" si="48"/>
        <v>810</v>
      </c>
      <c r="DY62" s="4">
        <f t="shared" si="48"/>
        <v>820</v>
      </c>
      <c r="DZ62" s="4">
        <f t="shared" si="48"/>
        <v>825</v>
      </c>
      <c r="EA62" s="4">
        <f t="shared" si="48"/>
        <v>830</v>
      </c>
      <c r="EB62" s="4">
        <f t="shared" si="48"/>
        <v>840</v>
      </c>
      <c r="EC62" s="4">
        <f t="shared" si="48"/>
        <v>845</v>
      </c>
      <c r="ED62" s="4">
        <f t="shared" si="48"/>
        <v>850</v>
      </c>
      <c r="EE62" s="4">
        <f t="shared" si="48"/>
        <v>855</v>
      </c>
      <c r="EF62" s="4">
        <f t="shared" si="48"/>
        <v>865</v>
      </c>
      <c r="EG62" s="4">
        <f t="shared" si="48"/>
        <v>870</v>
      </c>
      <c r="EH62" s="4">
        <f t="shared" si="48"/>
        <v>875</v>
      </c>
      <c r="EI62" s="4">
        <f t="shared" si="48"/>
        <v>880</v>
      </c>
      <c r="EJ62" s="4">
        <f t="shared" si="48"/>
        <v>885</v>
      </c>
      <c r="EK62" s="4">
        <f t="shared" si="48"/>
        <v>895</v>
      </c>
      <c r="EL62" s="4">
        <f t="shared" si="48"/>
        <v>900</v>
      </c>
      <c r="EM62" s="4">
        <f t="shared" si="44"/>
        <v>905</v>
      </c>
      <c r="EN62" s="4">
        <f t="shared" si="44"/>
        <v>910</v>
      </c>
    </row>
    <row r="63" spans="1:144" ht="9.75" customHeight="1">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4">
        <f t="shared" si="42"/>
        <v>150</v>
      </c>
      <c r="CA63" s="4">
        <f t="shared" si="48"/>
        <v>190</v>
      </c>
      <c r="CB63" s="4">
        <f t="shared" si="48"/>
        <v>225</v>
      </c>
      <c r="CC63" s="4">
        <f t="shared" si="48"/>
        <v>255</v>
      </c>
      <c r="CD63" s="4">
        <f t="shared" si="48"/>
        <v>285</v>
      </c>
      <c r="CE63" s="4">
        <f t="shared" si="48"/>
        <v>310</v>
      </c>
      <c r="CF63" s="4">
        <f t="shared" si="48"/>
        <v>330</v>
      </c>
      <c r="CG63" s="4">
        <f t="shared" si="48"/>
        <v>355</v>
      </c>
      <c r="CH63" s="4">
        <f t="shared" si="48"/>
        <v>375</v>
      </c>
      <c r="CI63" s="4">
        <f t="shared" si="48"/>
        <v>395</v>
      </c>
      <c r="CJ63" s="4">
        <f t="shared" si="48"/>
        <v>410</v>
      </c>
      <c r="CK63" s="4">
        <f t="shared" si="48"/>
        <v>430</v>
      </c>
      <c r="CL63" s="4">
        <f t="shared" si="48"/>
        <v>445</v>
      </c>
      <c r="CM63" s="4">
        <f t="shared" si="48"/>
        <v>465</v>
      </c>
      <c r="CN63" s="4">
        <f t="shared" si="48"/>
        <v>480</v>
      </c>
      <c r="CO63" s="4">
        <f t="shared" si="48"/>
        <v>495</v>
      </c>
      <c r="CP63" s="4">
        <f t="shared" si="48"/>
        <v>510</v>
      </c>
      <c r="CQ63" s="4">
        <f t="shared" si="48"/>
        <v>520</v>
      </c>
      <c r="CR63" s="4">
        <f t="shared" si="48"/>
        <v>535</v>
      </c>
      <c r="CS63" s="4">
        <f t="shared" si="48"/>
        <v>550</v>
      </c>
      <c r="CT63" s="4">
        <f t="shared" si="48"/>
        <v>560</v>
      </c>
      <c r="CU63" s="4">
        <f t="shared" si="48"/>
        <v>575</v>
      </c>
      <c r="CV63" s="4">
        <f t="shared" si="48"/>
        <v>585</v>
      </c>
      <c r="CW63" s="4">
        <f t="shared" si="48"/>
        <v>595</v>
      </c>
      <c r="CX63" s="4">
        <f t="shared" si="48"/>
        <v>610</v>
      </c>
      <c r="CY63" s="4">
        <f t="shared" si="48"/>
        <v>620</v>
      </c>
      <c r="CZ63" s="4">
        <f t="shared" si="48"/>
        <v>630</v>
      </c>
      <c r="DA63" s="4">
        <f t="shared" si="48"/>
        <v>640</v>
      </c>
      <c r="DB63" s="4">
        <f t="shared" si="48"/>
        <v>650</v>
      </c>
      <c r="DC63" s="4">
        <f t="shared" si="48"/>
        <v>660</v>
      </c>
      <c r="DD63" s="4">
        <f t="shared" si="48"/>
        <v>670</v>
      </c>
      <c r="DE63" s="4">
        <f t="shared" si="48"/>
        <v>680</v>
      </c>
      <c r="DF63" s="4">
        <f t="shared" si="48"/>
        <v>690</v>
      </c>
      <c r="DG63" s="4">
        <f t="shared" si="48"/>
        <v>700</v>
      </c>
      <c r="DH63" s="4">
        <f t="shared" si="48"/>
        <v>710</v>
      </c>
      <c r="DI63" s="4">
        <f t="shared" si="48"/>
        <v>715</v>
      </c>
      <c r="DJ63" s="4">
        <f t="shared" si="48"/>
        <v>725</v>
      </c>
      <c r="DK63" s="4">
        <f t="shared" si="48"/>
        <v>735</v>
      </c>
      <c r="DL63" s="4">
        <f t="shared" si="48"/>
        <v>745</v>
      </c>
      <c r="DM63" s="4">
        <f t="shared" si="48"/>
        <v>750</v>
      </c>
      <c r="DN63" s="4">
        <f t="shared" si="48"/>
        <v>760</v>
      </c>
      <c r="DO63" s="4">
        <f t="shared" si="48"/>
        <v>770</v>
      </c>
      <c r="DP63" s="4">
        <f t="shared" si="48"/>
        <v>775</v>
      </c>
      <c r="DQ63" s="4">
        <f t="shared" si="48"/>
        <v>785</v>
      </c>
      <c r="DR63" s="4">
        <f t="shared" si="48"/>
        <v>790</v>
      </c>
      <c r="DS63" s="4">
        <f t="shared" si="48"/>
        <v>800</v>
      </c>
      <c r="DT63" s="4">
        <f t="shared" si="48"/>
        <v>805</v>
      </c>
      <c r="DU63" s="4">
        <f t="shared" si="48"/>
        <v>815</v>
      </c>
      <c r="DV63" s="4">
        <f t="shared" si="48"/>
        <v>820</v>
      </c>
      <c r="DW63" s="4">
        <f t="shared" si="48"/>
        <v>830</v>
      </c>
      <c r="DX63" s="4">
        <f t="shared" si="48"/>
        <v>835</v>
      </c>
      <c r="DY63" s="4">
        <f t="shared" si="48"/>
        <v>845</v>
      </c>
      <c r="DZ63" s="4">
        <f t="shared" si="48"/>
        <v>850</v>
      </c>
      <c r="EA63" s="4">
        <f t="shared" si="48"/>
        <v>855</v>
      </c>
      <c r="EB63" s="4">
        <f t="shared" si="48"/>
        <v>865</v>
      </c>
      <c r="EC63" s="4">
        <f t="shared" si="48"/>
        <v>870</v>
      </c>
      <c r="ED63" s="4">
        <f t="shared" si="48"/>
        <v>875</v>
      </c>
      <c r="EE63" s="4">
        <f t="shared" si="48"/>
        <v>885</v>
      </c>
      <c r="EF63" s="4">
        <f t="shared" si="48"/>
        <v>890</v>
      </c>
      <c r="EG63" s="4">
        <f t="shared" si="48"/>
        <v>895</v>
      </c>
      <c r="EH63" s="4">
        <f t="shared" si="48"/>
        <v>900</v>
      </c>
      <c r="EI63" s="4">
        <f t="shared" si="48"/>
        <v>910</v>
      </c>
      <c r="EJ63" s="4">
        <f t="shared" si="48"/>
        <v>915</v>
      </c>
      <c r="EK63" s="4">
        <f t="shared" si="48"/>
        <v>920</v>
      </c>
      <c r="EL63" s="4">
        <f t="shared" si="48"/>
        <v>925</v>
      </c>
      <c r="EM63" s="4">
        <f t="shared" si="44"/>
        <v>935</v>
      </c>
      <c r="EN63" s="4">
        <f t="shared" si="44"/>
        <v>940</v>
      </c>
    </row>
    <row r="64" spans="1:144" ht="9.75" customHeigh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4">
        <f t="shared" si="42"/>
        <v>155</v>
      </c>
      <c r="CA64" s="4">
        <f t="shared" si="48"/>
        <v>195</v>
      </c>
      <c r="CB64" s="4">
        <f t="shared" si="48"/>
        <v>230</v>
      </c>
      <c r="CC64" s="4">
        <f t="shared" si="48"/>
        <v>260</v>
      </c>
      <c r="CD64" s="4">
        <f t="shared" si="48"/>
        <v>290</v>
      </c>
      <c r="CE64" s="4">
        <f t="shared" si="48"/>
        <v>315</v>
      </c>
      <c r="CF64" s="4">
        <f t="shared" si="48"/>
        <v>340</v>
      </c>
      <c r="CG64" s="4">
        <f t="shared" si="48"/>
        <v>360</v>
      </c>
      <c r="CH64" s="4">
        <f t="shared" si="48"/>
        <v>385</v>
      </c>
      <c r="CI64" s="4">
        <f t="shared" si="48"/>
        <v>405</v>
      </c>
      <c r="CJ64" s="4">
        <f t="shared" si="48"/>
        <v>420</v>
      </c>
      <c r="CK64" s="4">
        <f t="shared" si="48"/>
        <v>440</v>
      </c>
      <c r="CL64" s="4">
        <f t="shared" si="48"/>
        <v>460</v>
      </c>
      <c r="CM64" s="4">
        <f t="shared" si="48"/>
        <v>475</v>
      </c>
      <c r="CN64" s="4">
        <f t="shared" si="48"/>
        <v>490</v>
      </c>
      <c r="CO64" s="4">
        <f t="shared" si="48"/>
        <v>505</v>
      </c>
      <c r="CP64" s="4">
        <f t="shared" si="48"/>
        <v>520</v>
      </c>
      <c r="CQ64" s="4">
        <f t="shared" si="48"/>
        <v>535</v>
      </c>
      <c r="CR64" s="4">
        <f t="shared" si="48"/>
        <v>550</v>
      </c>
      <c r="CS64" s="4">
        <f t="shared" si="48"/>
        <v>565</v>
      </c>
      <c r="CT64" s="4">
        <f t="shared" si="48"/>
        <v>575</v>
      </c>
      <c r="CU64" s="4">
        <f t="shared" si="48"/>
        <v>590</v>
      </c>
      <c r="CV64" s="4">
        <f t="shared" si="48"/>
        <v>600</v>
      </c>
      <c r="CW64" s="4">
        <f t="shared" si="48"/>
        <v>615</v>
      </c>
      <c r="CX64" s="4">
        <f t="shared" si="48"/>
        <v>625</v>
      </c>
      <c r="CY64" s="4">
        <f t="shared" si="48"/>
        <v>635</v>
      </c>
      <c r="CZ64" s="4">
        <f t="shared" si="48"/>
        <v>645</v>
      </c>
      <c r="DA64" s="4">
        <f t="shared" si="48"/>
        <v>660</v>
      </c>
      <c r="DB64" s="4">
        <f t="shared" si="48"/>
        <v>670</v>
      </c>
      <c r="DC64" s="4">
        <f t="shared" si="48"/>
        <v>680</v>
      </c>
      <c r="DD64" s="4">
        <f t="shared" si="48"/>
        <v>690</v>
      </c>
      <c r="DE64" s="4">
        <f t="shared" si="48"/>
        <v>700</v>
      </c>
      <c r="DF64" s="4">
        <f t="shared" si="48"/>
        <v>710</v>
      </c>
      <c r="DG64" s="4">
        <f t="shared" si="48"/>
        <v>720</v>
      </c>
      <c r="DH64" s="4">
        <f t="shared" si="48"/>
        <v>730</v>
      </c>
      <c r="DI64" s="4">
        <f t="shared" si="48"/>
        <v>735</v>
      </c>
      <c r="DJ64" s="4">
        <f t="shared" si="48"/>
        <v>745</v>
      </c>
      <c r="DK64" s="4">
        <f t="shared" si="48"/>
        <v>755</v>
      </c>
      <c r="DL64" s="4">
        <f t="shared" si="48"/>
        <v>765</v>
      </c>
      <c r="DM64" s="4">
        <f t="shared" si="48"/>
        <v>775</v>
      </c>
      <c r="DN64" s="4">
        <f t="shared" si="48"/>
        <v>780</v>
      </c>
      <c r="DO64" s="4">
        <f t="shared" si="48"/>
        <v>790</v>
      </c>
      <c r="DP64" s="4">
        <f t="shared" si="48"/>
        <v>800</v>
      </c>
      <c r="DQ64" s="4">
        <f t="shared" si="48"/>
        <v>805</v>
      </c>
      <c r="DR64" s="4">
        <f t="shared" si="48"/>
        <v>815</v>
      </c>
      <c r="DS64" s="4">
        <f t="shared" si="48"/>
        <v>820</v>
      </c>
      <c r="DT64" s="4">
        <f t="shared" si="48"/>
        <v>830</v>
      </c>
      <c r="DU64" s="4">
        <f t="shared" si="48"/>
        <v>840</v>
      </c>
      <c r="DV64" s="4">
        <f t="shared" si="48"/>
        <v>845</v>
      </c>
      <c r="DW64" s="4">
        <f t="shared" si="48"/>
        <v>855</v>
      </c>
      <c r="DX64" s="4">
        <f t="shared" si="48"/>
        <v>860</v>
      </c>
      <c r="DY64" s="4">
        <f t="shared" si="48"/>
        <v>865</v>
      </c>
      <c r="DZ64" s="4">
        <f t="shared" si="48"/>
        <v>875</v>
      </c>
      <c r="EA64" s="4">
        <f t="shared" si="48"/>
        <v>880</v>
      </c>
      <c r="EB64" s="4">
        <f t="shared" si="48"/>
        <v>890</v>
      </c>
      <c r="EC64" s="4">
        <f t="shared" si="48"/>
        <v>895</v>
      </c>
      <c r="ED64" s="4">
        <f t="shared" si="48"/>
        <v>900</v>
      </c>
      <c r="EE64" s="4">
        <f t="shared" si="48"/>
        <v>910</v>
      </c>
      <c r="EF64" s="4">
        <f t="shared" si="48"/>
        <v>915</v>
      </c>
      <c r="EG64" s="4">
        <f t="shared" si="48"/>
        <v>920</v>
      </c>
      <c r="EH64" s="4">
        <f t="shared" si="48"/>
        <v>930</v>
      </c>
      <c r="EI64" s="4">
        <f t="shared" si="48"/>
        <v>935</v>
      </c>
      <c r="EJ64" s="4">
        <f t="shared" si="48"/>
        <v>940</v>
      </c>
      <c r="EK64" s="4">
        <f t="shared" si="48"/>
        <v>950</v>
      </c>
      <c r="EL64" s="4">
        <f t="shared" si="48"/>
        <v>955</v>
      </c>
      <c r="EM64" s="4">
        <f t="shared" si="44"/>
        <v>960</v>
      </c>
      <c r="EN64" s="4">
        <f t="shared" si="44"/>
        <v>965</v>
      </c>
    </row>
    <row r="65" spans="1:144" ht="9.75" customHeight="1">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4">
        <f t="shared" si="42"/>
        <v>155</v>
      </c>
      <c r="CA65" s="4">
        <f t="shared" si="48"/>
        <v>200</v>
      </c>
      <c r="CB65" s="4">
        <f t="shared" si="48"/>
        <v>235</v>
      </c>
      <c r="CC65" s="4">
        <f t="shared" si="48"/>
        <v>265</v>
      </c>
      <c r="CD65" s="4">
        <f t="shared" si="48"/>
        <v>295</v>
      </c>
      <c r="CE65" s="4">
        <f t="shared" si="48"/>
        <v>320</v>
      </c>
      <c r="CF65" s="4">
        <f t="shared" si="48"/>
        <v>345</v>
      </c>
      <c r="CG65" s="4">
        <f t="shared" si="48"/>
        <v>370</v>
      </c>
      <c r="CH65" s="4">
        <f t="shared" si="48"/>
        <v>390</v>
      </c>
      <c r="CI65" s="4">
        <f t="shared" si="48"/>
        <v>415</v>
      </c>
      <c r="CJ65" s="4">
        <f t="shared" si="48"/>
        <v>430</v>
      </c>
      <c r="CK65" s="4">
        <f t="shared" si="48"/>
        <v>450</v>
      </c>
      <c r="CL65" s="4">
        <f t="shared" si="48"/>
        <v>470</v>
      </c>
      <c r="CM65" s="4">
        <f t="shared" si="48"/>
        <v>485</v>
      </c>
      <c r="CN65" s="4">
        <f t="shared" si="48"/>
        <v>500</v>
      </c>
      <c r="CO65" s="4">
        <f t="shared" si="48"/>
        <v>520</v>
      </c>
      <c r="CP65" s="4">
        <f t="shared" si="48"/>
        <v>535</v>
      </c>
      <c r="CQ65" s="4">
        <f t="shared" si="48"/>
        <v>550</v>
      </c>
      <c r="CR65" s="4">
        <f t="shared" si="48"/>
        <v>565</v>
      </c>
      <c r="CS65" s="4">
        <f t="shared" si="48"/>
        <v>575</v>
      </c>
      <c r="CT65" s="4">
        <f t="shared" si="48"/>
        <v>590</v>
      </c>
      <c r="CU65" s="4">
        <f t="shared" si="48"/>
        <v>605</v>
      </c>
      <c r="CV65" s="4">
        <f t="shared" si="48"/>
        <v>615</v>
      </c>
      <c r="CW65" s="4">
        <f t="shared" si="48"/>
        <v>630</v>
      </c>
      <c r="CX65" s="4">
        <f t="shared" si="48"/>
        <v>640</v>
      </c>
      <c r="CY65" s="4">
        <f t="shared" si="48"/>
        <v>650</v>
      </c>
      <c r="CZ65" s="4">
        <f t="shared" si="48"/>
        <v>665</v>
      </c>
      <c r="DA65" s="4">
        <f t="shared" si="48"/>
        <v>675</v>
      </c>
      <c r="DB65" s="4">
        <f t="shared" si="48"/>
        <v>685</v>
      </c>
      <c r="DC65" s="4">
        <f t="shared" si="48"/>
        <v>695</v>
      </c>
      <c r="DD65" s="4">
        <f t="shared" si="48"/>
        <v>705</v>
      </c>
      <c r="DE65" s="4">
        <f t="shared" si="48"/>
        <v>715</v>
      </c>
      <c r="DF65" s="4">
        <f t="shared" si="48"/>
        <v>730</v>
      </c>
      <c r="DG65" s="4">
        <f t="shared" si="48"/>
        <v>735</v>
      </c>
      <c r="DH65" s="4">
        <f t="shared" si="48"/>
        <v>745</v>
      </c>
      <c r="DI65" s="4">
        <f t="shared" si="48"/>
        <v>755</v>
      </c>
      <c r="DJ65" s="4">
        <f t="shared" si="48"/>
        <v>765</v>
      </c>
      <c r="DK65" s="4">
        <f t="shared" si="48"/>
        <v>775</v>
      </c>
      <c r="DL65" s="4">
        <f t="shared" si="48"/>
        <v>785</v>
      </c>
      <c r="DM65" s="4">
        <f t="shared" si="48"/>
        <v>795</v>
      </c>
      <c r="DN65" s="4">
        <f t="shared" si="48"/>
        <v>800</v>
      </c>
      <c r="DO65" s="4">
        <f t="shared" si="48"/>
        <v>810</v>
      </c>
      <c r="DP65" s="4">
        <f t="shared" si="48"/>
        <v>820</v>
      </c>
      <c r="DQ65" s="4">
        <f t="shared" si="48"/>
        <v>830</v>
      </c>
      <c r="DR65" s="4">
        <f t="shared" si="48"/>
        <v>835</v>
      </c>
      <c r="DS65" s="4">
        <f t="shared" si="48"/>
        <v>845</v>
      </c>
      <c r="DT65" s="4">
        <f t="shared" si="48"/>
        <v>850</v>
      </c>
      <c r="DU65" s="4">
        <f t="shared" si="48"/>
        <v>860</v>
      </c>
      <c r="DV65" s="4">
        <f t="shared" si="48"/>
        <v>870</v>
      </c>
      <c r="DW65" s="4">
        <f t="shared" si="48"/>
        <v>875</v>
      </c>
      <c r="DX65" s="4">
        <f t="shared" si="48"/>
        <v>885</v>
      </c>
      <c r="DY65" s="4">
        <f t="shared" si="48"/>
        <v>890</v>
      </c>
      <c r="DZ65" s="4">
        <f t="shared" si="48"/>
        <v>900</v>
      </c>
      <c r="EA65" s="4">
        <f t="shared" si="48"/>
        <v>905</v>
      </c>
      <c r="EB65" s="4">
        <f t="shared" si="48"/>
        <v>915</v>
      </c>
      <c r="EC65" s="4">
        <f t="shared" si="48"/>
        <v>920</v>
      </c>
      <c r="ED65" s="4">
        <f t="shared" si="48"/>
        <v>925</v>
      </c>
      <c r="EE65" s="4">
        <f t="shared" si="48"/>
        <v>935</v>
      </c>
      <c r="EF65" s="4">
        <f t="shared" si="48"/>
        <v>940</v>
      </c>
      <c r="EG65" s="4">
        <f t="shared" si="48"/>
        <v>950</v>
      </c>
      <c r="EH65" s="4">
        <f t="shared" si="48"/>
        <v>955</v>
      </c>
      <c r="EI65" s="4">
        <f t="shared" si="48"/>
        <v>960</v>
      </c>
      <c r="EJ65" s="4">
        <f t="shared" si="48"/>
        <v>970</v>
      </c>
      <c r="EK65" s="4">
        <f t="shared" si="48"/>
        <v>975</v>
      </c>
      <c r="EL65" s="4">
        <f>CEILING((1.3*(($D28*EL28)^0.625)/(($D28+EL28)^0.25)),5)</f>
        <v>980</v>
      </c>
      <c r="EM65" s="4">
        <f t="shared" si="44"/>
        <v>990</v>
      </c>
      <c r="EN65" s="4">
        <f t="shared" si="44"/>
        <v>995</v>
      </c>
    </row>
    <row r="66" spans="1:144" ht="9.75" customHeight="1">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4">
        <f t="shared" si="42"/>
        <v>160</v>
      </c>
      <c r="CA66" s="4">
        <f aca="true" t="shared" si="49" ref="CA66:EL69">CEILING((1.3*(($D29*CA29)^0.625)/(($D29+CA29)^0.25)),5)</f>
        <v>200</v>
      </c>
      <c r="CB66" s="4">
        <f t="shared" si="49"/>
        <v>240</v>
      </c>
      <c r="CC66" s="4">
        <f t="shared" si="49"/>
        <v>270</v>
      </c>
      <c r="CD66" s="4">
        <f t="shared" si="49"/>
        <v>300</v>
      </c>
      <c r="CE66" s="4">
        <f t="shared" si="49"/>
        <v>330</v>
      </c>
      <c r="CF66" s="4">
        <f t="shared" si="49"/>
        <v>355</v>
      </c>
      <c r="CG66" s="4">
        <f t="shared" si="49"/>
        <v>380</v>
      </c>
      <c r="CH66" s="4">
        <f t="shared" si="49"/>
        <v>400</v>
      </c>
      <c r="CI66" s="4">
        <f t="shared" si="49"/>
        <v>420</v>
      </c>
      <c r="CJ66" s="4">
        <f t="shared" si="49"/>
        <v>440</v>
      </c>
      <c r="CK66" s="4">
        <f t="shared" si="49"/>
        <v>460</v>
      </c>
      <c r="CL66" s="4">
        <f t="shared" si="49"/>
        <v>480</v>
      </c>
      <c r="CM66" s="4">
        <f t="shared" si="49"/>
        <v>495</v>
      </c>
      <c r="CN66" s="4">
        <f t="shared" si="49"/>
        <v>515</v>
      </c>
      <c r="CO66" s="4">
        <f t="shared" si="49"/>
        <v>530</v>
      </c>
      <c r="CP66" s="4">
        <f t="shared" si="49"/>
        <v>545</v>
      </c>
      <c r="CQ66" s="4">
        <f t="shared" si="49"/>
        <v>560</v>
      </c>
      <c r="CR66" s="4">
        <f t="shared" si="49"/>
        <v>575</v>
      </c>
      <c r="CS66" s="4">
        <f t="shared" si="49"/>
        <v>590</v>
      </c>
      <c r="CT66" s="4">
        <f t="shared" si="49"/>
        <v>605</v>
      </c>
      <c r="CU66" s="4">
        <f t="shared" si="49"/>
        <v>615</v>
      </c>
      <c r="CV66" s="4">
        <f t="shared" si="49"/>
        <v>630</v>
      </c>
      <c r="CW66" s="4">
        <f t="shared" si="49"/>
        <v>645</v>
      </c>
      <c r="CX66" s="4">
        <f t="shared" si="49"/>
        <v>655</v>
      </c>
      <c r="CY66" s="4">
        <f t="shared" si="49"/>
        <v>670</v>
      </c>
      <c r="CZ66" s="4">
        <f t="shared" si="49"/>
        <v>680</v>
      </c>
      <c r="DA66" s="4">
        <f t="shared" si="49"/>
        <v>690</v>
      </c>
      <c r="DB66" s="4">
        <f t="shared" si="49"/>
        <v>700</v>
      </c>
      <c r="DC66" s="4">
        <f t="shared" si="49"/>
        <v>715</v>
      </c>
      <c r="DD66" s="4">
        <f t="shared" si="49"/>
        <v>725</v>
      </c>
      <c r="DE66" s="4">
        <f t="shared" si="49"/>
        <v>735</v>
      </c>
      <c r="DF66" s="4">
        <f t="shared" si="49"/>
        <v>745</v>
      </c>
      <c r="DG66" s="4">
        <f t="shared" si="49"/>
        <v>755</v>
      </c>
      <c r="DH66" s="4">
        <f t="shared" si="49"/>
        <v>765</v>
      </c>
      <c r="DI66" s="4">
        <f t="shared" si="49"/>
        <v>775</v>
      </c>
      <c r="DJ66" s="4">
        <f t="shared" si="49"/>
        <v>785</v>
      </c>
      <c r="DK66" s="4">
        <f t="shared" si="49"/>
        <v>795</v>
      </c>
      <c r="DL66" s="4">
        <f t="shared" si="49"/>
        <v>805</v>
      </c>
      <c r="DM66" s="4">
        <f t="shared" si="49"/>
        <v>815</v>
      </c>
      <c r="DN66" s="4">
        <f t="shared" si="49"/>
        <v>825</v>
      </c>
      <c r="DO66" s="4">
        <f t="shared" si="49"/>
        <v>830</v>
      </c>
      <c r="DP66" s="4">
        <f t="shared" si="49"/>
        <v>840</v>
      </c>
      <c r="DQ66" s="4">
        <f t="shared" si="49"/>
        <v>850</v>
      </c>
      <c r="DR66" s="4">
        <f t="shared" si="49"/>
        <v>860</v>
      </c>
      <c r="DS66" s="4">
        <f t="shared" si="49"/>
        <v>865</v>
      </c>
      <c r="DT66" s="4">
        <f t="shared" si="49"/>
        <v>875</v>
      </c>
      <c r="DU66" s="4">
        <f t="shared" si="49"/>
        <v>880</v>
      </c>
      <c r="DV66" s="4">
        <f t="shared" si="49"/>
        <v>890</v>
      </c>
      <c r="DW66" s="4">
        <f t="shared" si="49"/>
        <v>900</v>
      </c>
      <c r="DX66" s="4">
        <f t="shared" si="49"/>
        <v>905</v>
      </c>
      <c r="DY66" s="4">
        <f t="shared" si="49"/>
        <v>915</v>
      </c>
      <c r="DZ66" s="4">
        <f t="shared" si="49"/>
        <v>920</v>
      </c>
      <c r="EA66" s="4">
        <f t="shared" si="49"/>
        <v>930</v>
      </c>
      <c r="EB66" s="4">
        <f t="shared" si="49"/>
        <v>935</v>
      </c>
      <c r="EC66" s="4">
        <f t="shared" si="49"/>
        <v>945</v>
      </c>
      <c r="ED66" s="4">
        <f t="shared" si="49"/>
        <v>950</v>
      </c>
      <c r="EE66" s="4">
        <f t="shared" si="49"/>
        <v>960</v>
      </c>
      <c r="EF66" s="4">
        <f t="shared" si="49"/>
        <v>965</v>
      </c>
      <c r="EG66" s="4">
        <f t="shared" si="49"/>
        <v>975</v>
      </c>
      <c r="EH66" s="4">
        <f t="shared" si="49"/>
        <v>980</v>
      </c>
      <c r="EI66" s="4">
        <f t="shared" si="49"/>
        <v>985</v>
      </c>
      <c r="EJ66" s="4">
        <f t="shared" si="49"/>
        <v>995</v>
      </c>
      <c r="EK66" s="4">
        <f t="shared" si="49"/>
        <v>1000</v>
      </c>
      <c r="EL66" s="4">
        <f t="shared" si="49"/>
        <v>1005</v>
      </c>
      <c r="EM66" s="4">
        <f aca="true" t="shared" si="50" ref="EM66:EN82">CEILING((1.3*(($D29*EM29)^0.625)/(($D29+EM29)^0.25)),5)</f>
        <v>1015</v>
      </c>
      <c r="EN66" s="4">
        <f t="shared" si="50"/>
        <v>1020</v>
      </c>
    </row>
    <row r="67" spans="1:144" ht="9.75" customHeight="1">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4">
        <f t="shared" si="42"/>
        <v>160</v>
      </c>
      <c r="CA67" s="4">
        <f t="shared" si="49"/>
        <v>205</v>
      </c>
      <c r="CB67" s="4">
        <f t="shared" si="49"/>
        <v>245</v>
      </c>
      <c r="CC67" s="4">
        <f t="shared" si="49"/>
        <v>275</v>
      </c>
      <c r="CD67" s="4">
        <f t="shared" si="49"/>
        <v>305</v>
      </c>
      <c r="CE67" s="4">
        <f t="shared" si="49"/>
        <v>335</v>
      </c>
      <c r="CF67" s="4">
        <f t="shared" si="49"/>
        <v>360</v>
      </c>
      <c r="CG67" s="4">
        <f t="shared" si="49"/>
        <v>385</v>
      </c>
      <c r="CH67" s="4">
        <f t="shared" si="49"/>
        <v>410</v>
      </c>
      <c r="CI67" s="4">
        <f t="shared" si="49"/>
        <v>430</v>
      </c>
      <c r="CJ67" s="4">
        <f t="shared" si="49"/>
        <v>450</v>
      </c>
      <c r="CK67" s="4">
        <f t="shared" si="49"/>
        <v>470</v>
      </c>
      <c r="CL67" s="4">
        <f t="shared" si="49"/>
        <v>490</v>
      </c>
      <c r="CM67" s="4">
        <f t="shared" si="49"/>
        <v>505</v>
      </c>
      <c r="CN67" s="4">
        <f t="shared" si="49"/>
        <v>525</v>
      </c>
      <c r="CO67" s="4">
        <f t="shared" si="49"/>
        <v>540</v>
      </c>
      <c r="CP67" s="4">
        <f t="shared" si="49"/>
        <v>560</v>
      </c>
      <c r="CQ67" s="4">
        <f t="shared" si="49"/>
        <v>575</v>
      </c>
      <c r="CR67" s="4">
        <f t="shared" si="49"/>
        <v>590</v>
      </c>
      <c r="CS67" s="4">
        <f t="shared" si="49"/>
        <v>605</v>
      </c>
      <c r="CT67" s="4">
        <f t="shared" si="49"/>
        <v>615</v>
      </c>
      <c r="CU67" s="4">
        <f t="shared" si="49"/>
        <v>630</v>
      </c>
      <c r="CV67" s="4">
        <f t="shared" si="49"/>
        <v>645</v>
      </c>
      <c r="CW67" s="4">
        <f t="shared" si="49"/>
        <v>660</v>
      </c>
      <c r="CX67" s="4">
        <f t="shared" si="49"/>
        <v>670</v>
      </c>
      <c r="CY67" s="4">
        <f t="shared" si="49"/>
        <v>685</v>
      </c>
      <c r="CZ67" s="4">
        <f t="shared" si="49"/>
        <v>695</v>
      </c>
      <c r="DA67" s="4">
        <f t="shared" si="49"/>
        <v>705</v>
      </c>
      <c r="DB67" s="4">
        <f t="shared" si="49"/>
        <v>720</v>
      </c>
      <c r="DC67" s="4">
        <f t="shared" si="49"/>
        <v>730</v>
      </c>
      <c r="DD67" s="4">
        <f t="shared" si="49"/>
        <v>740</v>
      </c>
      <c r="DE67" s="4">
        <f t="shared" si="49"/>
        <v>750</v>
      </c>
      <c r="DF67" s="4">
        <f t="shared" si="49"/>
        <v>765</v>
      </c>
      <c r="DG67" s="4">
        <f t="shared" si="49"/>
        <v>775</v>
      </c>
      <c r="DH67" s="4">
        <f t="shared" si="49"/>
        <v>785</v>
      </c>
      <c r="DI67" s="4">
        <f t="shared" si="49"/>
        <v>795</v>
      </c>
      <c r="DJ67" s="4">
        <f t="shared" si="49"/>
        <v>805</v>
      </c>
      <c r="DK67" s="4">
        <f t="shared" si="49"/>
        <v>815</v>
      </c>
      <c r="DL67" s="4">
        <f t="shared" si="49"/>
        <v>825</v>
      </c>
      <c r="DM67" s="4">
        <f t="shared" si="49"/>
        <v>835</v>
      </c>
      <c r="DN67" s="4">
        <f t="shared" si="49"/>
        <v>840</v>
      </c>
      <c r="DO67" s="4">
        <f t="shared" si="49"/>
        <v>850</v>
      </c>
      <c r="DP67" s="4">
        <f t="shared" si="49"/>
        <v>860</v>
      </c>
      <c r="DQ67" s="4">
        <f t="shared" si="49"/>
        <v>870</v>
      </c>
      <c r="DR67" s="4">
        <f t="shared" si="49"/>
        <v>880</v>
      </c>
      <c r="DS67" s="4">
        <f t="shared" si="49"/>
        <v>885</v>
      </c>
      <c r="DT67" s="4">
        <f t="shared" si="49"/>
        <v>895</v>
      </c>
      <c r="DU67" s="4">
        <f t="shared" si="49"/>
        <v>905</v>
      </c>
      <c r="DV67" s="4">
        <f t="shared" si="49"/>
        <v>910</v>
      </c>
      <c r="DW67" s="4">
        <f t="shared" si="49"/>
        <v>920</v>
      </c>
      <c r="DX67" s="4">
        <f t="shared" si="49"/>
        <v>930</v>
      </c>
      <c r="DY67" s="4">
        <f t="shared" si="49"/>
        <v>935</v>
      </c>
      <c r="DZ67" s="4">
        <f t="shared" si="49"/>
        <v>945</v>
      </c>
      <c r="EA67" s="4">
        <f t="shared" si="49"/>
        <v>950</v>
      </c>
      <c r="EB67" s="4">
        <f t="shared" si="49"/>
        <v>960</v>
      </c>
      <c r="EC67" s="4">
        <f t="shared" si="49"/>
        <v>970</v>
      </c>
      <c r="ED67" s="4">
        <f t="shared" si="49"/>
        <v>975</v>
      </c>
      <c r="EE67" s="4">
        <f t="shared" si="49"/>
        <v>985</v>
      </c>
      <c r="EF67" s="4">
        <f t="shared" si="49"/>
        <v>990</v>
      </c>
      <c r="EG67" s="4">
        <f t="shared" si="49"/>
        <v>995</v>
      </c>
      <c r="EH67" s="4">
        <f t="shared" si="49"/>
        <v>1005</v>
      </c>
      <c r="EI67" s="4">
        <f t="shared" si="49"/>
        <v>1010</v>
      </c>
      <c r="EJ67" s="4">
        <f t="shared" si="49"/>
        <v>1020</v>
      </c>
      <c r="EK67" s="4">
        <f t="shared" si="49"/>
        <v>1025</v>
      </c>
      <c r="EL67" s="4">
        <f t="shared" si="49"/>
        <v>1030</v>
      </c>
      <c r="EM67" s="4">
        <f t="shared" si="50"/>
        <v>1040</v>
      </c>
      <c r="EN67" s="4">
        <f t="shared" si="50"/>
        <v>1045</v>
      </c>
    </row>
    <row r="68" spans="1:144" ht="9.75" customHeight="1">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4">
        <f t="shared" si="42"/>
        <v>165</v>
      </c>
      <c r="CA68" s="4">
        <f t="shared" si="49"/>
        <v>210</v>
      </c>
      <c r="CB68" s="4">
        <f t="shared" si="49"/>
        <v>245</v>
      </c>
      <c r="CC68" s="4">
        <f t="shared" si="49"/>
        <v>280</v>
      </c>
      <c r="CD68" s="4">
        <f t="shared" si="49"/>
        <v>315</v>
      </c>
      <c r="CE68" s="4">
        <f t="shared" si="49"/>
        <v>340</v>
      </c>
      <c r="CF68" s="4">
        <f t="shared" si="49"/>
        <v>370</v>
      </c>
      <c r="CG68" s="4">
        <f t="shared" si="49"/>
        <v>395</v>
      </c>
      <c r="CH68" s="4">
        <f t="shared" si="49"/>
        <v>415</v>
      </c>
      <c r="CI68" s="4">
        <f t="shared" si="49"/>
        <v>440</v>
      </c>
      <c r="CJ68" s="4">
        <f t="shared" si="49"/>
        <v>460</v>
      </c>
      <c r="CK68" s="4">
        <f t="shared" si="49"/>
        <v>480</v>
      </c>
      <c r="CL68" s="4">
        <f t="shared" si="49"/>
        <v>500</v>
      </c>
      <c r="CM68" s="4">
        <f t="shared" si="49"/>
        <v>515</v>
      </c>
      <c r="CN68" s="4">
        <f t="shared" si="49"/>
        <v>535</v>
      </c>
      <c r="CO68" s="4">
        <f t="shared" si="49"/>
        <v>550</v>
      </c>
      <c r="CP68" s="4">
        <f t="shared" si="49"/>
        <v>570</v>
      </c>
      <c r="CQ68" s="4">
        <f t="shared" si="49"/>
        <v>585</v>
      </c>
      <c r="CR68" s="4">
        <f t="shared" si="49"/>
        <v>600</v>
      </c>
      <c r="CS68" s="4">
        <f t="shared" si="49"/>
        <v>615</v>
      </c>
      <c r="CT68" s="4">
        <f t="shared" si="49"/>
        <v>630</v>
      </c>
      <c r="CU68" s="4">
        <f t="shared" si="49"/>
        <v>645</v>
      </c>
      <c r="CV68" s="4">
        <f t="shared" si="49"/>
        <v>660</v>
      </c>
      <c r="CW68" s="4">
        <f t="shared" si="49"/>
        <v>670</v>
      </c>
      <c r="CX68" s="4">
        <f t="shared" si="49"/>
        <v>685</v>
      </c>
      <c r="CY68" s="4">
        <f t="shared" si="49"/>
        <v>700</v>
      </c>
      <c r="CZ68" s="4">
        <f t="shared" si="49"/>
        <v>710</v>
      </c>
      <c r="DA68" s="4">
        <f t="shared" si="49"/>
        <v>725</v>
      </c>
      <c r="DB68" s="4">
        <f t="shared" si="49"/>
        <v>735</v>
      </c>
      <c r="DC68" s="4">
        <f t="shared" si="49"/>
        <v>745</v>
      </c>
      <c r="DD68" s="4">
        <f t="shared" si="49"/>
        <v>760</v>
      </c>
      <c r="DE68" s="4">
        <f t="shared" si="49"/>
        <v>770</v>
      </c>
      <c r="DF68" s="4">
        <f t="shared" si="49"/>
        <v>780</v>
      </c>
      <c r="DG68" s="4">
        <f t="shared" si="49"/>
        <v>790</v>
      </c>
      <c r="DH68" s="4">
        <f t="shared" si="49"/>
        <v>800</v>
      </c>
      <c r="DI68" s="4">
        <f t="shared" si="49"/>
        <v>810</v>
      </c>
      <c r="DJ68" s="4">
        <f t="shared" si="49"/>
        <v>820</v>
      </c>
      <c r="DK68" s="4">
        <f t="shared" si="49"/>
        <v>835</v>
      </c>
      <c r="DL68" s="4">
        <f t="shared" si="49"/>
        <v>840</v>
      </c>
      <c r="DM68" s="4">
        <f t="shared" si="49"/>
        <v>850</v>
      </c>
      <c r="DN68" s="4">
        <f t="shared" si="49"/>
        <v>860</v>
      </c>
      <c r="DO68" s="4">
        <f t="shared" si="49"/>
        <v>870</v>
      </c>
      <c r="DP68" s="4">
        <f t="shared" si="49"/>
        <v>880</v>
      </c>
      <c r="DQ68" s="4">
        <f t="shared" si="49"/>
        <v>890</v>
      </c>
      <c r="DR68" s="4">
        <f t="shared" si="49"/>
        <v>900</v>
      </c>
      <c r="DS68" s="4">
        <f t="shared" si="49"/>
        <v>910</v>
      </c>
      <c r="DT68" s="4">
        <f t="shared" si="49"/>
        <v>915</v>
      </c>
      <c r="DU68" s="4">
        <f t="shared" si="49"/>
        <v>925</v>
      </c>
      <c r="DV68" s="4">
        <f t="shared" si="49"/>
        <v>935</v>
      </c>
      <c r="DW68" s="4">
        <f t="shared" si="49"/>
        <v>940</v>
      </c>
      <c r="DX68" s="4">
        <f t="shared" si="49"/>
        <v>950</v>
      </c>
      <c r="DY68" s="4">
        <f t="shared" si="49"/>
        <v>960</v>
      </c>
      <c r="DZ68" s="4">
        <f t="shared" si="49"/>
        <v>965</v>
      </c>
      <c r="EA68" s="4">
        <f t="shared" si="49"/>
        <v>975</v>
      </c>
      <c r="EB68" s="4">
        <f t="shared" si="49"/>
        <v>985</v>
      </c>
      <c r="EC68" s="4">
        <f t="shared" si="49"/>
        <v>990</v>
      </c>
      <c r="ED68" s="4">
        <f t="shared" si="49"/>
        <v>1000</v>
      </c>
      <c r="EE68" s="4">
        <f t="shared" si="49"/>
        <v>1005</v>
      </c>
      <c r="EF68" s="4">
        <f t="shared" si="49"/>
        <v>1015</v>
      </c>
      <c r="EG68" s="4">
        <f t="shared" si="49"/>
        <v>1020</v>
      </c>
      <c r="EH68" s="4">
        <f t="shared" si="49"/>
        <v>1030</v>
      </c>
      <c r="EI68" s="4">
        <f t="shared" si="49"/>
        <v>1035</v>
      </c>
      <c r="EJ68" s="4">
        <f t="shared" si="49"/>
        <v>1045</v>
      </c>
      <c r="EK68" s="4">
        <f t="shared" si="49"/>
        <v>1050</v>
      </c>
      <c r="EL68" s="4">
        <f t="shared" si="49"/>
        <v>1055</v>
      </c>
      <c r="EM68" s="4">
        <f t="shared" si="50"/>
        <v>1065</v>
      </c>
      <c r="EN68" s="4">
        <f t="shared" si="50"/>
        <v>1070</v>
      </c>
    </row>
    <row r="69" spans="1:144" ht="9.75" customHeight="1">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4">
        <f t="shared" si="42"/>
        <v>165</v>
      </c>
      <c r="CA69" s="4">
        <f t="shared" si="49"/>
        <v>210</v>
      </c>
      <c r="CB69" s="4">
        <f t="shared" si="49"/>
        <v>250</v>
      </c>
      <c r="CC69" s="4">
        <f t="shared" si="49"/>
        <v>285</v>
      </c>
      <c r="CD69" s="4">
        <f t="shared" si="49"/>
        <v>320</v>
      </c>
      <c r="CE69" s="4">
        <f t="shared" si="49"/>
        <v>345</v>
      </c>
      <c r="CF69" s="4">
        <f t="shared" si="49"/>
        <v>375</v>
      </c>
      <c r="CG69" s="4">
        <f t="shared" si="49"/>
        <v>400</v>
      </c>
      <c r="CH69" s="4">
        <f t="shared" si="49"/>
        <v>425</v>
      </c>
      <c r="CI69" s="4">
        <f t="shared" si="49"/>
        <v>445</v>
      </c>
      <c r="CJ69" s="4">
        <f t="shared" si="49"/>
        <v>470</v>
      </c>
      <c r="CK69" s="4">
        <f t="shared" si="49"/>
        <v>490</v>
      </c>
      <c r="CL69" s="4">
        <f t="shared" si="49"/>
        <v>510</v>
      </c>
      <c r="CM69" s="4">
        <f t="shared" si="49"/>
        <v>525</v>
      </c>
      <c r="CN69" s="4">
        <f t="shared" si="49"/>
        <v>545</v>
      </c>
      <c r="CO69" s="4">
        <f t="shared" si="49"/>
        <v>565</v>
      </c>
      <c r="CP69" s="4">
        <f t="shared" si="49"/>
        <v>580</v>
      </c>
      <c r="CQ69" s="4">
        <f t="shared" si="49"/>
        <v>595</v>
      </c>
      <c r="CR69" s="4">
        <f t="shared" si="49"/>
        <v>615</v>
      </c>
      <c r="CS69" s="4">
        <f t="shared" si="49"/>
        <v>630</v>
      </c>
      <c r="CT69" s="4">
        <f t="shared" si="49"/>
        <v>645</v>
      </c>
      <c r="CU69" s="4">
        <f t="shared" si="49"/>
        <v>660</v>
      </c>
      <c r="CV69" s="4">
        <f t="shared" si="49"/>
        <v>670</v>
      </c>
      <c r="CW69" s="4">
        <f t="shared" si="49"/>
        <v>685</v>
      </c>
      <c r="CX69" s="4">
        <f t="shared" si="49"/>
        <v>700</v>
      </c>
      <c r="CY69" s="4">
        <f t="shared" si="49"/>
        <v>710</v>
      </c>
      <c r="CZ69" s="4">
        <f t="shared" si="49"/>
        <v>725</v>
      </c>
      <c r="DA69" s="4">
        <f t="shared" si="49"/>
        <v>740</v>
      </c>
      <c r="DB69" s="4">
        <f t="shared" si="49"/>
        <v>750</v>
      </c>
      <c r="DC69" s="4">
        <f t="shared" si="49"/>
        <v>760</v>
      </c>
      <c r="DD69" s="4">
        <f t="shared" si="49"/>
        <v>775</v>
      </c>
      <c r="DE69" s="4">
        <f t="shared" si="49"/>
        <v>785</v>
      </c>
      <c r="DF69" s="4">
        <f t="shared" si="49"/>
        <v>795</v>
      </c>
      <c r="DG69" s="4">
        <f t="shared" si="49"/>
        <v>810</v>
      </c>
      <c r="DH69" s="4">
        <f t="shared" si="49"/>
        <v>820</v>
      </c>
      <c r="DI69" s="4">
        <f t="shared" si="49"/>
        <v>830</v>
      </c>
      <c r="DJ69" s="4">
        <f t="shared" si="49"/>
        <v>840</v>
      </c>
      <c r="DK69" s="4">
        <f t="shared" si="49"/>
        <v>850</v>
      </c>
      <c r="DL69" s="4">
        <f t="shared" si="49"/>
        <v>860</v>
      </c>
      <c r="DM69" s="4">
        <f t="shared" si="49"/>
        <v>870</v>
      </c>
      <c r="DN69" s="4">
        <f t="shared" si="49"/>
        <v>880</v>
      </c>
      <c r="DO69" s="4">
        <f t="shared" si="49"/>
        <v>890</v>
      </c>
      <c r="DP69" s="4">
        <f t="shared" si="49"/>
        <v>900</v>
      </c>
      <c r="DQ69" s="4">
        <f t="shared" si="49"/>
        <v>910</v>
      </c>
      <c r="DR69" s="4">
        <f t="shared" si="49"/>
        <v>920</v>
      </c>
      <c r="DS69" s="4">
        <f t="shared" si="49"/>
        <v>930</v>
      </c>
      <c r="DT69" s="4">
        <f t="shared" si="49"/>
        <v>935</v>
      </c>
      <c r="DU69" s="4">
        <f t="shared" si="49"/>
        <v>945</v>
      </c>
      <c r="DV69" s="4">
        <f t="shared" si="49"/>
        <v>955</v>
      </c>
      <c r="DW69" s="4">
        <f t="shared" si="49"/>
        <v>965</v>
      </c>
      <c r="DX69" s="4">
        <f t="shared" si="49"/>
        <v>970</v>
      </c>
      <c r="DY69" s="4">
        <f t="shared" si="49"/>
        <v>980</v>
      </c>
      <c r="DZ69" s="4">
        <f t="shared" si="49"/>
        <v>990</v>
      </c>
      <c r="EA69" s="4">
        <f t="shared" si="49"/>
        <v>995</v>
      </c>
      <c r="EB69" s="4">
        <f t="shared" si="49"/>
        <v>1005</v>
      </c>
      <c r="EC69" s="4">
        <f t="shared" si="49"/>
        <v>1015</v>
      </c>
      <c r="ED69" s="4">
        <f t="shared" si="49"/>
        <v>1020</v>
      </c>
      <c r="EE69" s="4">
        <f t="shared" si="49"/>
        <v>1030</v>
      </c>
      <c r="EF69" s="4">
        <f t="shared" si="49"/>
        <v>1035</v>
      </c>
      <c r="EG69" s="4">
        <f t="shared" si="49"/>
        <v>1045</v>
      </c>
      <c r="EH69" s="4">
        <f t="shared" si="49"/>
        <v>1050</v>
      </c>
      <c r="EI69" s="4">
        <f t="shared" si="49"/>
        <v>1060</v>
      </c>
      <c r="EJ69" s="4">
        <f t="shared" si="49"/>
        <v>1065</v>
      </c>
      <c r="EK69" s="4">
        <f t="shared" si="49"/>
        <v>1075</v>
      </c>
      <c r="EL69" s="4">
        <f>CEILING((1.3*(($D32*EL32)^0.625)/(($D32+EL32)^0.25)),5)</f>
        <v>1080</v>
      </c>
      <c r="EM69" s="4">
        <f t="shared" si="50"/>
        <v>1090</v>
      </c>
      <c r="EN69" s="4">
        <f t="shared" si="50"/>
        <v>1095</v>
      </c>
    </row>
    <row r="70" spans="1:144" ht="9.75" customHeight="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4">
        <f t="shared" si="42"/>
        <v>170</v>
      </c>
      <c r="CA70" s="4">
        <f aca="true" t="shared" si="51" ref="CA70:EL73">CEILING((1.3*(($D33*CA33)^0.625)/(($D33+CA33)^0.25)),5)</f>
        <v>215</v>
      </c>
      <c r="CB70" s="4">
        <f t="shared" si="51"/>
        <v>255</v>
      </c>
      <c r="CC70" s="4">
        <f t="shared" si="51"/>
        <v>290</v>
      </c>
      <c r="CD70" s="4">
        <f t="shared" si="51"/>
        <v>325</v>
      </c>
      <c r="CE70" s="4">
        <f t="shared" si="51"/>
        <v>355</v>
      </c>
      <c r="CF70" s="4">
        <f t="shared" si="51"/>
        <v>380</v>
      </c>
      <c r="CG70" s="4">
        <f t="shared" si="51"/>
        <v>405</v>
      </c>
      <c r="CH70" s="4">
        <f t="shared" si="51"/>
        <v>430</v>
      </c>
      <c r="CI70" s="4">
        <f t="shared" si="51"/>
        <v>455</v>
      </c>
      <c r="CJ70" s="4">
        <f t="shared" si="51"/>
        <v>475</v>
      </c>
      <c r="CK70" s="4">
        <f t="shared" si="51"/>
        <v>500</v>
      </c>
      <c r="CL70" s="4">
        <f t="shared" si="51"/>
        <v>520</v>
      </c>
      <c r="CM70" s="4">
        <f t="shared" si="51"/>
        <v>535</v>
      </c>
      <c r="CN70" s="4">
        <f t="shared" si="51"/>
        <v>555</v>
      </c>
      <c r="CO70" s="4">
        <f t="shared" si="51"/>
        <v>575</v>
      </c>
      <c r="CP70" s="4">
        <f t="shared" si="51"/>
        <v>590</v>
      </c>
      <c r="CQ70" s="4">
        <f t="shared" si="51"/>
        <v>610</v>
      </c>
      <c r="CR70" s="4">
        <f t="shared" si="51"/>
        <v>625</v>
      </c>
      <c r="CS70" s="4">
        <f t="shared" si="51"/>
        <v>640</v>
      </c>
      <c r="CT70" s="4">
        <f t="shared" si="51"/>
        <v>655</v>
      </c>
      <c r="CU70" s="4">
        <f t="shared" si="51"/>
        <v>670</v>
      </c>
      <c r="CV70" s="4">
        <f t="shared" si="51"/>
        <v>685</v>
      </c>
      <c r="CW70" s="4">
        <f t="shared" si="51"/>
        <v>700</v>
      </c>
      <c r="CX70" s="4">
        <f t="shared" si="51"/>
        <v>715</v>
      </c>
      <c r="CY70" s="4">
        <f t="shared" si="51"/>
        <v>725</v>
      </c>
      <c r="CZ70" s="4">
        <f t="shared" si="51"/>
        <v>740</v>
      </c>
      <c r="DA70" s="4">
        <f t="shared" si="51"/>
        <v>755</v>
      </c>
      <c r="DB70" s="4">
        <f t="shared" si="51"/>
        <v>765</v>
      </c>
      <c r="DC70" s="4">
        <f t="shared" si="51"/>
        <v>780</v>
      </c>
      <c r="DD70" s="4">
        <f t="shared" si="51"/>
        <v>790</v>
      </c>
      <c r="DE70" s="4">
        <f t="shared" si="51"/>
        <v>800</v>
      </c>
      <c r="DF70" s="4">
        <f t="shared" si="51"/>
        <v>815</v>
      </c>
      <c r="DG70" s="4">
        <f t="shared" si="51"/>
        <v>825</v>
      </c>
      <c r="DH70" s="4">
        <f t="shared" si="51"/>
        <v>835</v>
      </c>
      <c r="DI70" s="4">
        <f t="shared" si="51"/>
        <v>845</v>
      </c>
      <c r="DJ70" s="4">
        <f t="shared" si="51"/>
        <v>860</v>
      </c>
      <c r="DK70" s="4">
        <f t="shared" si="51"/>
        <v>870</v>
      </c>
      <c r="DL70" s="4">
        <f t="shared" si="51"/>
        <v>880</v>
      </c>
      <c r="DM70" s="4">
        <f t="shared" si="51"/>
        <v>890</v>
      </c>
      <c r="DN70" s="4">
        <f t="shared" si="51"/>
        <v>900</v>
      </c>
      <c r="DO70" s="4">
        <f t="shared" si="51"/>
        <v>910</v>
      </c>
      <c r="DP70" s="4">
        <f t="shared" si="51"/>
        <v>920</v>
      </c>
      <c r="DQ70" s="4">
        <f t="shared" si="51"/>
        <v>930</v>
      </c>
      <c r="DR70" s="4">
        <f t="shared" si="51"/>
        <v>940</v>
      </c>
      <c r="DS70" s="4">
        <f t="shared" si="51"/>
        <v>950</v>
      </c>
      <c r="DT70" s="4">
        <f t="shared" si="51"/>
        <v>955</v>
      </c>
      <c r="DU70" s="4">
        <f t="shared" si="51"/>
        <v>965</v>
      </c>
      <c r="DV70" s="4">
        <f t="shared" si="51"/>
        <v>975</v>
      </c>
      <c r="DW70" s="4">
        <f t="shared" si="51"/>
        <v>985</v>
      </c>
      <c r="DX70" s="4">
        <f t="shared" si="51"/>
        <v>995</v>
      </c>
      <c r="DY70" s="4">
        <f t="shared" si="51"/>
        <v>1000</v>
      </c>
      <c r="DZ70" s="4">
        <f t="shared" si="51"/>
        <v>1010</v>
      </c>
      <c r="EA70" s="4">
        <f t="shared" si="51"/>
        <v>1020</v>
      </c>
      <c r="EB70" s="4">
        <f t="shared" si="51"/>
        <v>1025</v>
      </c>
      <c r="EC70" s="4">
        <f t="shared" si="51"/>
        <v>1035</v>
      </c>
      <c r="ED70" s="4">
        <f t="shared" si="51"/>
        <v>1045</v>
      </c>
      <c r="EE70" s="4">
        <f t="shared" si="51"/>
        <v>1050</v>
      </c>
      <c r="EF70" s="4">
        <f t="shared" si="51"/>
        <v>1060</v>
      </c>
      <c r="EG70" s="4">
        <f t="shared" si="51"/>
        <v>1065</v>
      </c>
      <c r="EH70" s="4">
        <f t="shared" si="51"/>
        <v>1075</v>
      </c>
      <c r="EI70" s="4">
        <f t="shared" si="51"/>
        <v>1085</v>
      </c>
      <c r="EJ70" s="4">
        <f t="shared" si="51"/>
        <v>1090</v>
      </c>
      <c r="EK70" s="4">
        <f t="shared" si="51"/>
        <v>1100</v>
      </c>
      <c r="EL70" s="4">
        <f t="shared" si="51"/>
        <v>1105</v>
      </c>
      <c r="EM70" s="4">
        <f t="shared" si="50"/>
        <v>1115</v>
      </c>
      <c r="EN70" s="4">
        <f t="shared" si="50"/>
        <v>1120</v>
      </c>
    </row>
    <row r="71" spans="1:144" ht="9.75" customHeight="1">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4">
        <f t="shared" si="42"/>
        <v>170</v>
      </c>
      <c r="CA71" s="4">
        <f t="shared" si="51"/>
        <v>220</v>
      </c>
      <c r="CB71" s="4">
        <f t="shared" si="51"/>
        <v>260</v>
      </c>
      <c r="CC71" s="4">
        <f t="shared" si="51"/>
        <v>295</v>
      </c>
      <c r="CD71" s="4">
        <f t="shared" si="51"/>
        <v>330</v>
      </c>
      <c r="CE71" s="4">
        <f t="shared" si="51"/>
        <v>360</v>
      </c>
      <c r="CF71" s="4">
        <f t="shared" si="51"/>
        <v>385</v>
      </c>
      <c r="CG71" s="4">
        <f t="shared" si="51"/>
        <v>415</v>
      </c>
      <c r="CH71" s="4">
        <f t="shared" si="51"/>
        <v>440</v>
      </c>
      <c r="CI71" s="4">
        <f t="shared" si="51"/>
        <v>460</v>
      </c>
      <c r="CJ71" s="4">
        <f t="shared" si="51"/>
        <v>485</v>
      </c>
      <c r="CK71" s="4">
        <f t="shared" si="51"/>
        <v>505</v>
      </c>
      <c r="CL71" s="4">
        <f t="shared" si="51"/>
        <v>525</v>
      </c>
      <c r="CM71" s="4">
        <f t="shared" si="51"/>
        <v>545</v>
      </c>
      <c r="CN71" s="4">
        <f t="shared" si="51"/>
        <v>565</v>
      </c>
      <c r="CO71" s="4">
        <f t="shared" si="51"/>
        <v>585</v>
      </c>
      <c r="CP71" s="4">
        <f t="shared" si="51"/>
        <v>600</v>
      </c>
      <c r="CQ71" s="4">
        <f t="shared" si="51"/>
        <v>620</v>
      </c>
      <c r="CR71" s="4">
        <f t="shared" si="51"/>
        <v>635</v>
      </c>
      <c r="CS71" s="4">
        <f t="shared" si="51"/>
        <v>650</v>
      </c>
      <c r="CT71" s="4">
        <f t="shared" si="51"/>
        <v>670</v>
      </c>
      <c r="CU71" s="4">
        <f t="shared" si="51"/>
        <v>685</v>
      </c>
      <c r="CV71" s="4">
        <f t="shared" si="51"/>
        <v>700</v>
      </c>
      <c r="CW71" s="4">
        <f t="shared" si="51"/>
        <v>710</v>
      </c>
      <c r="CX71" s="4">
        <f t="shared" si="51"/>
        <v>725</v>
      </c>
      <c r="CY71" s="4">
        <f t="shared" si="51"/>
        <v>740</v>
      </c>
      <c r="CZ71" s="4">
        <f t="shared" si="51"/>
        <v>755</v>
      </c>
      <c r="DA71" s="4">
        <f t="shared" si="51"/>
        <v>765</v>
      </c>
      <c r="DB71" s="4">
        <f t="shared" si="51"/>
        <v>780</v>
      </c>
      <c r="DC71" s="4">
        <f t="shared" si="51"/>
        <v>795</v>
      </c>
      <c r="DD71" s="4">
        <f t="shared" si="51"/>
        <v>805</v>
      </c>
      <c r="DE71" s="4">
        <f t="shared" si="51"/>
        <v>815</v>
      </c>
      <c r="DF71" s="4">
        <f t="shared" si="51"/>
        <v>830</v>
      </c>
      <c r="DG71" s="4">
        <f t="shared" si="51"/>
        <v>840</v>
      </c>
      <c r="DH71" s="4">
        <f t="shared" si="51"/>
        <v>850</v>
      </c>
      <c r="DI71" s="4">
        <f t="shared" si="51"/>
        <v>865</v>
      </c>
      <c r="DJ71" s="4">
        <f t="shared" si="51"/>
        <v>875</v>
      </c>
      <c r="DK71" s="4">
        <f t="shared" si="51"/>
        <v>885</v>
      </c>
      <c r="DL71" s="4">
        <f t="shared" si="51"/>
        <v>895</v>
      </c>
      <c r="DM71" s="4">
        <f t="shared" si="51"/>
        <v>905</v>
      </c>
      <c r="DN71" s="4">
        <f t="shared" si="51"/>
        <v>915</v>
      </c>
      <c r="DO71" s="4">
        <f t="shared" si="51"/>
        <v>925</v>
      </c>
      <c r="DP71" s="4">
        <f t="shared" si="51"/>
        <v>940</v>
      </c>
      <c r="DQ71" s="4">
        <f t="shared" si="51"/>
        <v>945</v>
      </c>
      <c r="DR71" s="4">
        <f t="shared" si="51"/>
        <v>955</v>
      </c>
      <c r="DS71" s="4">
        <f t="shared" si="51"/>
        <v>965</v>
      </c>
      <c r="DT71" s="4">
        <f t="shared" si="51"/>
        <v>975</v>
      </c>
      <c r="DU71" s="4">
        <f t="shared" si="51"/>
        <v>985</v>
      </c>
      <c r="DV71" s="4">
        <f t="shared" si="51"/>
        <v>995</v>
      </c>
      <c r="DW71" s="4">
        <f t="shared" si="51"/>
        <v>1005</v>
      </c>
      <c r="DX71" s="4">
        <f t="shared" si="51"/>
        <v>1015</v>
      </c>
      <c r="DY71" s="4">
        <f t="shared" si="51"/>
        <v>1020</v>
      </c>
      <c r="DZ71" s="4">
        <f t="shared" si="51"/>
        <v>1030</v>
      </c>
      <c r="EA71" s="4">
        <f t="shared" si="51"/>
        <v>1040</v>
      </c>
      <c r="EB71" s="4">
        <f t="shared" si="51"/>
        <v>1050</v>
      </c>
      <c r="EC71" s="4">
        <f t="shared" si="51"/>
        <v>1055</v>
      </c>
      <c r="ED71" s="4">
        <f t="shared" si="51"/>
        <v>1065</v>
      </c>
      <c r="EE71" s="4">
        <f t="shared" si="51"/>
        <v>1075</v>
      </c>
      <c r="EF71" s="4">
        <f t="shared" si="51"/>
        <v>1080</v>
      </c>
      <c r="EG71" s="4">
        <f t="shared" si="51"/>
        <v>1090</v>
      </c>
      <c r="EH71" s="4">
        <f t="shared" si="51"/>
        <v>1095</v>
      </c>
      <c r="EI71" s="4">
        <f t="shared" si="51"/>
        <v>1105</v>
      </c>
      <c r="EJ71" s="4">
        <f t="shared" si="51"/>
        <v>1115</v>
      </c>
      <c r="EK71" s="4">
        <f t="shared" si="51"/>
        <v>1120</v>
      </c>
      <c r="EL71" s="4">
        <f t="shared" si="51"/>
        <v>1130</v>
      </c>
      <c r="EM71" s="4">
        <f t="shared" si="50"/>
        <v>1135</v>
      </c>
      <c r="EN71" s="4">
        <f t="shared" si="50"/>
        <v>1145</v>
      </c>
    </row>
    <row r="72" spans="1:144" ht="9.75" customHeigh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4">
        <f t="shared" si="42"/>
        <v>175</v>
      </c>
      <c r="CA72" s="4">
        <f t="shared" si="51"/>
        <v>220</v>
      </c>
      <c r="CB72" s="4">
        <f t="shared" si="51"/>
        <v>265</v>
      </c>
      <c r="CC72" s="4">
        <f t="shared" si="51"/>
        <v>300</v>
      </c>
      <c r="CD72" s="4">
        <f t="shared" si="51"/>
        <v>335</v>
      </c>
      <c r="CE72" s="4">
        <f t="shared" si="51"/>
        <v>365</v>
      </c>
      <c r="CF72" s="4">
        <f t="shared" si="51"/>
        <v>395</v>
      </c>
      <c r="CG72" s="4">
        <f t="shared" si="51"/>
        <v>420</v>
      </c>
      <c r="CH72" s="4">
        <f t="shared" si="51"/>
        <v>445</v>
      </c>
      <c r="CI72" s="4">
        <f t="shared" si="51"/>
        <v>470</v>
      </c>
      <c r="CJ72" s="4">
        <f t="shared" si="51"/>
        <v>495</v>
      </c>
      <c r="CK72" s="4">
        <f t="shared" si="51"/>
        <v>515</v>
      </c>
      <c r="CL72" s="4">
        <f t="shared" si="51"/>
        <v>535</v>
      </c>
      <c r="CM72" s="4">
        <f t="shared" si="51"/>
        <v>555</v>
      </c>
      <c r="CN72" s="4">
        <f t="shared" si="51"/>
        <v>575</v>
      </c>
      <c r="CO72" s="4">
        <f t="shared" si="51"/>
        <v>595</v>
      </c>
      <c r="CP72" s="4">
        <f t="shared" si="51"/>
        <v>610</v>
      </c>
      <c r="CQ72" s="4">
        <f t="shared" si="51"/>
        <v>630</v>
      </c>
      <c r="CR72" s="4">
        <f t="shared" si="51"/>
        <v>645</v>
      </c>
      <c r="CS72" s="4">
        <f t="shared" si="51"/>
        <v>665</v>
      </c>
      <c r="CT72" s="4">
        <f t="shared" si="51"/>
        <v>680</v>
      </c>
      <c r="CU72" s="4">
        <f t="shared" si="51"/>
        <v>695</v>
      </c>
      <c r="CV72" s="4">
        <f t="shared" si="51"/>
        <v>710</v>
      </c>
      <c r="CW72" s="4">
        <f t="shared" si="51"/>
        <v>725</v>
      </c>
      <c r="CX72" s="4">
        <f t="shared" si="51"/>
        <v>740</v>
      </c>
      <c r="CY72" s="4">
        <f t="shared" si="51"/>
        <v>755</v>
      </c>
      <c r="CZ72" s="4">
        <f t="shared" si="51"/>
        <v>770</v>
      </c>
      <c r="DA72" s="4">
        <f t="shared" si="51"/>
        <v>780</v>
      </c>
      <c r="DB72" s="4">
        <f t="shared" si="51"/>
        <v>795</v>
      </c>
      <c r="DC72" s="4">
        <f t="shared" si="51"/>
        <v>805</v>
      </c>
      <c r="DD72" s="4">
        <f t="shared" si="51"/>
        <v>820</v>
      </c>
      <c r="DE72" s="4">
        <f t="shared" si="51"/>
        <v>835</v>
      </c>
      <c r="DF72" s="4">
        <f t="shared" si="51"/>
        <v>845</v>
      </c>
      <c r="DG72" s="4">
        <f t="shared" si="51"/>
        <v>855</v>
      </c>
      <c r="DH72" s="4">
        <f t="shared" si="51"/>
        <v>870</v>
      </c>
      <c r="DI72" s="4">
        <f t="shared" si="51"/>
        <v>880</v>
      </c>
      <c r="DJ72" s="4">
        <f t="shared" si="51"/>
        <v>890</v>
      </c>
      <c r="DK72" s="4">
        <f t="shared" si="51"/>
        <v>905</v>
      </c>
      <c r="DL72" s="4">
        <f t="shared" si="51"/>
        <v>915</v>
      </c>
      <c r="DM72" s="4">
        <f t="shared" si="51"/>
        <v>925</v>
      </c>
      <c r="DN72" s="4">
        <f t="shared" si="51"/>
        <v>935</v>
      </c>
      <c r="DO72" s="4">
        <f t="shared" si="51"/>
        <v>945</v>
      </c>
      <c r="DP72" s="4">
        <f t="shared" si="51"/>
        <v>955</v>
      </c>
      <c r="DQ72" s="4">
        <f t="shared" si="51"/>
        <v>965</v>
      </c>
      <c r="DR72" s="4">
        <f t="shared" si="51"/>
        <v>975</v>
      </c>
      <c r="DS72" s="4">
        <f t="shared" si="51"/>
        <v>985</v>
      </c>
      <c r="DT72" s="4">
        <f t="shared" si="51"/>
        <v>995</v>
      </c>
      <c r="DU72" s="4">
        <f t="shared" si="51"/>
        <v>1005</v>
      </c>
      <c r="DV72" s="4">
        <f t="shared" si="51"/>
        <v>1015</v>
      </c>
      <c r="DW72" s="4">
        <f t="shared" si="51"/>
        <v>1025</v>
      </c>
      <c r="DX72" s="4">
        <f t="shared" si="51"/>
        <v>1035</v>
      </c>
      <c r="DY72" s="4">
        <f t="shared" si="51"/>
        <v>1040</v>
      </c>
      <c r="DZ72" s="4">
        <f t="shared" si="51"/>
        <v>1050</v>
      </c>
      <c r="EA72" s="4">
        <f t="shared" si="51"/>
        <v>1060</v>
      </c>
      <c r="EB72" s="4">
        <f t="shared" si="51"/>
        <v>1070</v>
      </c>
      <c r="EC72" s="4">
        <f t="shared" si="51"/>
        <v>1080</v>
      </c>
      <c r="ED72" s="4">
        <f t="shared" si="51"/>
        <v>1085</v>
      </c>
      <c r="EE72" s="4">
        <f t="shared" si="51"/>
        <v>1095</v>
      </c>
      <c r="EF72" s="4">
        <f t="shared" si="51"/>
        <v>1105</v>
      </c>
      <c r="EG72" s="4">
        <f t="shared" si="51"/>
        <v>1110</v>
      </c>
      <c r="EH72" s="4">
        <f t="shared" si="51"/>
        <v>1120</v>
      </c>
      <c r="EI72" s="4">
        <f t="shared" si="51"/>
        <v>1130</v>
      </c>
      <c r="EJ72" s="4">
        <f t="shared" si="51"/>
        <v>1135</v>
      </c>
      <c r="EK72" s="4">
        <f t="shared" si="51"/>
        <v>1145</v>
      </c>
      <c r="EL72" s="4">
        <f t="shared" si="51"/>
        <v>1150</v>
      </c>
      <c r="EM72" s="4">
        <f t="shared" si="50"/>
        <v>1160</v>
      </c>
      <c r="EN72" s="4">
        <f t="shared" si="50"/>
        <v>1165</v>
      </c>
    </row>
    <row r="73" spans="1:144" ht="9.75" customHeight="1">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4">
        <f t="shared" si="42"/>
        <v>175</v>
      </c>
      <c r="CA73" s="4">
        <f t="shared" si="51"/>
        <v>225</v>
      </c>
      <c r="CB73" s="4">
        <f t="shared" si="51"/>
        <v>265</v>
      </c>
      <c r="CC73" s="4">
        <f t="shared" si="51"/>
        <v>305</v>
      </c>
      <c r="CD73" s="4">
        <f t="shared" si="51"/>
        <v>340</v>
      </c>
      <c r="CE73" s="4">
        <f t="shared" si="51"/>
        <v>370</v>
      </c>
      <c r="CF73" s="4">
        <f t="shared" si="51"/>
        <v>400</v>
      </c>
      <c r="CG73" s="4">
        <f t="shared" si="51"/>
        <v>425</v>
      </c>
      <c r="CH73" s="4">
        <f t="shared" si="51"/>
        <v>450</v>
      </c>
      <c r="CI73" s="4">
        <f t="shared" si="51"/>
        <v>475</v>
      </c>
      <c r="CJ73" s="4">
        <f t="shared" si="51"/>
        <v>500</v>
      </c>
      <c r="CK73" s="4">
        <f t="shared" si="51"/>
        <v>525</v>
      </c>
      <c r="CL73" s="4">
        <f t="shared" si="51"/>
        <v>545</v>
      </c>
      <c r="CM73" s="4">
        <f t="shared" si="51"/>
        <v>565</v>
      </c>
      <c r="CN73" s="4">
        <f t="shared" si="51"/>
        <v>585</v>
      </c>
      <c r="CO73" s="4">
        <f t="shared" si="51"/>
        <v>605</v>
      </c>
      <c r="CP73" s="4">
        <f t="shared" si="51"/>
        <v>625</v>
      </c>
      <c r="CQ73" s="4">
        <f t="shared" si="51"/>
        <v>640</v>
      </c>
      <c r="CR73" s="4">
        <f t="shared" si="51"/>
        <v>660</v>
      </c>
      <c r="CS73" s="4">
        <f t="shared" si="51"/>
        <v>675</v>
      </c>
      <c r="CT73" s="4">
        <f t="shared" si="51"/>
        <v>690</v>
      </c>
      <c r="CU73" s="4">
        <f t="shared" si="51"/>
        <v>705</v>
      </c>
      <c r="CV73" s="4">
        <f t="shared" si="51"/>
        <v>725</v>
      </c>
      <c r="CW73" s="4">
        <f t="shared" si="51"/>
        <v>740</v>
      </c>
      <c r="CX73" s="4">
        <f t="shared" si="51"/>
        <v>755</v>
      </c>
      <c r="CY73" s="4">
        <f t="shared" si="51"/>
        <v>765</v>
      </c>
      <c r="CZ73" s="4">
        <f t="shared" si="51"/>
        <v>780</v>
      </c>
      <c r="DA73" s="4">
        <f t="shared" si="51"/>
        <v>795</v>
      </c>
      <c r="DB73" s="4">
        <f t="shared" si="51"/>
        <v>810</v>
      </c>
      <c r="DC73" s="4">
        <f t="shared" si="51"/>
        <v>820</v>
      </c>
      <c r="DD73" s="4">
        <f t="shared" si="51"/>
        <v>835</v>
      </c>
      <c r="DE73" s="4">
        <f t="shared" si="51"/>
        <v>845</v>
      </c>
      <c r="DF73" s="4">
        <f t="shared" si="51"/>
        <v>860</v>
      </c>
      <c r="DG73" s="4">
        <f t="shared" si="51"/>
        <v>870</v>
      </c>
      <c r="DH73" s="4">
        <f t="shared" si="51"/>
        <v>885</v>
      </c>
      <c r="DI73" s="4">
        <f t="shared" si="51"/>
        <v>895</v>
      </c>
      <c r="DJ73" s="4">
        <f t="shared" si="51"/>
        <v>910</v>
      </c>
      <c r="DK73" s="4">
        <f t="shared" si="51"/>
        <v>920</v>
      </c>
      <c r="DL73" s="4">
        <f t="shared" si="51"/>
        <v>930</v>
      </c>
      <c r="DM73" s="4">
        <f t="shared" si="51"/>
        <v>940</v>
      </c>
      <c r="DN73" s="4">
        <f t="shared" si="51"/>
        <v>950</v>
      </c>
      <c r="DO73" s="4">
        <f t="shared" si="51"/>
        <v>965</v>
      </c>
      <c r="DP73" s="4">
        <f t="shared" si="51"/>
        <v>975</v>
      </c>
      <c r="DQ73" s="4">
        <f t="shared" si="51"/>
        <v>985</v>
      </c>
      <c r="DR73" s="4">
        <f t="shared" si="51"/>
        <v>995</v>
      </c>
      <c r="DS73" s="4">
        <f t="shared" si="51"/>
        <v>1005</v>
      </c>
      <c r="DT73" s="4">
        <f t="shared" si="51"/>
        <v>1015</v>
      </c>
      <c r="DU73" s="4">
        <f t="shared" si="51"/>
        <v>1025</v>
      </c>
      <c r="DV73" s="4">
        <f t="shared" si="51"/>
        <v>1035</v>
      </c>
      <c r="DW73" s="4">
        <f t="shared" si="51"/>
        <v>1045</v>
      </c>
      <c r="DX73" s="4">
        <f t="shared" si="51"/>
        <v>1055</v>
      </c>
      <c r="DY73" s="4">
        <f t="shared" si="51"/>
        <v>1060</v>
      </c>
      <c r="DZ73" s="4">
        <f t="shared" si="51"/>
        <v>1070</v>
      </c>
      <c r="EA73" s="4">
        <f t="shared" si="51"/>
        <v>1080</v>
      </c>
      <c r="EB73" s="4">
        <f t="shared" si="51"/>
        <v>1090</v>
      </c>
      <c r="EC73" s="4">
        <f t="shared" si="51"/>
        <v>1100</v>
      </c>
      <c r="ED73" s="4">
        <f t="shared" si="51"/>
        <v>1105</v>
      </c>
      <c r="EE73" s="4">
        <f t="shared" si="51"/>
        <v>1115</v>
      </c>
      <c r="EF73" s="4">
        <f t="shared" si="51"/>
        <v>1125</v>
      </c>
      <c r="EG73" s="4">
        <f t="shared" si="51"/>
        <v>1135</v>
      </c>
      <c r="EH73" s="4">
        <f t="shared" si="51"/>
        <v>1140</v>
      </c>
      <c r="EI73" s="4">
        <f t="shared" si="51"/>
        <v>1150</v>
      </c>
      <c r="EJ73" s="4">
        <f t="shared" si="51"/>
        <v>1160</v>
      </c>
      <c r="EK73" s="4">
        <f t="shared" si="51"/>
        <v>1165</v>
      </c>
      <c r="EL73" s="4">
        <f>CEILING((1.3*(($D36*EL36)^0.625)/(($D36+EL36)^0.25)),5)</f>
        <v>1175</v>
      </c>
      <c r="EM73" s="4">
        <f t="shared" si="50"/>
        <v>1180</v>
      </c>
      <c r="EN73" s="4">
        <f t="shared" si="50"/>
        <v>1190</v>
      </c>
    </row>
    <row r="74" spans="1:144" ht="9.75" customHeigh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4">
        <f t="shared" si="42"/>
        <v>180</v>
      </c>
      <c r="CA74" s="4">
        <f aca="true" t="shared" si="52" ref="CA74:EL77">CEILING((1.3*(($D37*CA37)^0.625)/(($D37+CA37)^0.25)),5)</f>
        <v>230</v>
      </c>
      <c r="CB74" s="4">
        <f t="shared" si="52"/>
        <v>270</v>
      </c>
      <c r="CC74" s="4">
        <f t="shared" si="52"/>
        <v>310</v>
      </c>
      <c r="CD74" s="4">
        <f t="shared" si="52"/>
        <v>345</v>
      </c>
      <c r="CE74" s="4">
        <f t="shared" si="52"/>
        <v>375</v>
      </c>
      <c r="CF74" s="4">
        <f t="shared" si="52"/>
        <v>405</v>
      </c>
      <c r="CG74" s="4">
        <f t="shared" si="52"/>
        <v>435</v>
      </c>
      <c r="CH74" s="4">
        <f t="shared" si="52"/>
        <v>460</v>
      </c>
      <c r="CI74" s="4">
        <f t="shared" si="52"/>
        <v>485</v>
      </c>
      <c r="CJ74" s="4">
        <f t="shared" si="52"/>
        <v>510</v>
      </c>
      <c r="CK74" s="4">
        <f t="shared" si="52"/>
        <v>530</v>
      </c>
      <c r="CL74" s="4">
        <f t="shared" si="52"/>
        <v>555</v>
      </c>
      <c r="CM74" s="4">
        <f t="shared" si="52"/>
        <v>575</v>
      </c>
      <c r="CN74" s="4">
        <f t="shared" si="52"/>
        <v>595</v>
      </c>
      <c r="CO74" s="4">
        <f t="shared" si="52"/>
        <v>615</v>
      </c>
      <c r="CP74" s="4">
        <f t="shared" si="52"/>
        <v>630</v>
      </c>
      <c r="CQ74" s="4">
        <f t="shared" si="52"/>
        <v>650</v>
      </c>
      <c r="CR74" s="4">
        <f t="shared" si="52"/>
        <v>670</v>
      </c>
      <c r="CS74" s="4">
        <f t="shared" si="52"/>
        <v>685</v>
      </c>
      <c r="CT74" s="4">
        <f t="shared" si="52"/>
        <v>700</v>
      </c>
      <c r="CU74" s="4">
        <f t="shared" si="52"/>
        <v>720</v>
      </c>
      <c r="CV74" s="4">
        <f t="shared" si="52"/>
        <v>735</v>
      </c>
      <c r="CW74" s="4">
        <f t="shared" si="52"/>
        <v>750</v>
      </c>
      <c r="CX74" s="4">
        <f t="shared" si="52"/>
        <v>765</v>
      </c>
      <c r="CY74" s="4">
        <f t="shared" si="52"/>
        <v>780</v>
      </c>
      <c r="CZ74" s="4">
        <f t="shared" si="52"/>
        <v>795</v>
      </c>
      <c r="DA74" s="4">
        <f t="shared" si="52"/>
        <v>810</v>
      </c>
      <c r="DB74" s="4">
        <f t="shared" si="52"/>
        <v>820</v>
      </c>
      <c r="DC74" s="4">
        <f t="shared" si="52"/>
        <v>835</v>
      </c>
      <c r="DD74" s="4">
        <f t="shared" si="52"/>
        <v>850</v>
      </c>
      <c r="DE74" s="4">
        <f t="shared" si="52"/>
        <v>860</v>
      </c>
      <c r="DF74" s="4">
        <f t="shared" si="52"/>
        <v>875</v>
      </c>
      <c r="DG74" s="4">
        <f t="shared" si="52"/>
        <v>885</v>
      </c>
      <c r="DH74" s="4">
        <f t="shared" si="52"/>
        <v>900</v>
      </c>
      <c r="DI74" s="4">
        <f t="shared" si="52"/>
        <v>910</v>
      </c>
      <c r="DJ74" s="4">
        <f t="shared" si="52"/>
        <v>925</v>
      </c>
      <c r="DK74" s="4">
        <f t="shared" si="52"/>
        <v>935</v>
      </c>
      <c r="DL74" s="4">
        <f t="shared" si="52"/>
        <v>945</v>
      </c>
      <c r="DM74" s="4">
        <f t="shared" si="52"/>
        <v>960</v>
      </c>
      <c r="DN74" s="4">
        <f t="shared" si="52"/>
        <v>970</v>
      </c>
      <c r="DO74" s="4">
        <f t="shared" si="52"/>
        <v>980</v>
      </c>
      <c r="DP74" s="4">
        <f t="shared" si="52"/>
        <v>990</v>
      </c>
      <c r="DQ74" s="4">
        <f t="shared" si="52"/>
        <v>1000</v>
      </c>
      <c r="DR74" s="4">
        <f t="shared" si="52"/>
        <v>1010</v>
      </c>
      <c r="DS74" s="4">
        <f t="shared" si="52"/>
        <v>1020</v>
      </c>
      <c r="DT74" s="4">
        <f t="shared" si="52"/>
        <v>1030</v>
      </c>
      <c r="DU74" s="4">
        <f t="shared" si="52"/>
        <v>1045</v>
      </c>
      <c r="DV74" s="4">
        <f t="shared" si="52"/>
        <v>1050</v>
      </c>
      <c r="DW74" s="4">
        <f t="shared" si="52"/>
        <v>1060</v>
      </c>
      <c r="DX74" s="4">
        <f t="shared" si="52"/>
        <v>1070</v>
      </c>
      <c r="DY74" s="4">
        <f t="shared" si="52"/>
        <v>1080</v>
      </c>
      <c r="DZ74" s="4">
        <f t="shared" si="52"/>
        <v>1090</v>
      </c>
      <c r="EA74" s="4">
        <f t="shared" si="52"/>
        <v>1100</v>
      </c>
      <c r="EB74" s="4">
        <f t="shared" si="52"/>
        <v>1110</v>
      </c>
      <c r="EC74" s="4">
        <f t="shared" si="52"/>
        <v>1120</v>
      </c>
      <c r="ED74" s="4">
        <f t="shared" si="52"/>
        <v>1125</v>
      </c>
      <c r="EE74" s="4">
        <f t="shared" si="52"/>
        <v>1135</v>
      </c>
      <c r="EF74" s="4">
        <f t="shared" si="52"/>
        <v>1145</v>
      </c>
      <c r="EG74" s="4">
        <f t="shared" si="52"/>
        <v>1155</v>
      </c>
      <c r="EH74" s="4">
        <f t="shared" si="52"/>
        <v>1160</v>
      </c>
      <c r="EI74" s="4">
        <f t="shared" si="52"/>
        <v>1170</v>
      </c>
      <c r="EJ74" s="4">
        <f t="shared" si="52"/>
        <v>1180</v>
      </c>
      <c r="EK74" s="4">
        <f t="shared" si="52"/>
        <v>1190</v>
      </c>
      <c r="EL74" s="4">
        <f t="shared" si="52"/>
        <v>1195</v>
      </c>
      <c r="EM74" s="4">
        <f t="shared" si="50"/>
        <v>1205</v>
      </c>
      <c r="EN74" s="4">
        <f t="shared" si="50"/>
        <v>1210</v>
      </c>
    </row>
    <row r="75" spans="1:144" ht="9.75" customHeight="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4">
        <f t="shared" si="42"/>
        <v>180</v>
      </c>
      <c r="CA75" s="4">
        <f t="shared" si="52"/>
        <v>230</v>
      </c>
      <c r="CB75" s="4">
        <f t="shared" si="52"/>
        <v>275</v>
      </c>
      <c r="CC75" s="4">
        <f t="shared" si="52"/>
        <v>315</v>
      </c>
      <c r="CD75" s="4">
        <f t="shared" si="52"/>
        <v>350</v>
      </c>
      <c r="CE75" s="4">
        <f t="shared" si="52"/>
        <v>380</v>
      </c>
      <c r="CF75" s="4">
        <f t="shared" si="52"/>
        <v>410</v>
      </c>
      <c r="CG75" s="4">
        <f t="shared" si="52"/>
        <v>440</v>
      </c>
      <c r="CH75" s="4">
        <f t="shared" si="52"/>
        <v>465</v>
      </c>
      <c r="CI75" s="4">
        <f t="shared" si="52"/>
        <v>490</v>
      </c>
      <c r="CJ75" s="4">
        <f t="shared" si="52"/>
        <v>515</v>
      </c>
      <c r="CK75" s="4">
        <f t="shared" si="52"/>
        <v>540</v>
      </c>
      <c r="CL75" s="4">
        <f t="shared" si="52"/>
        <v>560</v>
      </c>
      <c r="CM75" s="4">
        <f t="shared" si="52"/>
        <v>580</v>
      </c>
      <c r="CN75" s="4">
        <f t="shared" si="52"/>
        <v>605</v>
      </c>
      <c r="CO75" s="4">
        <f t="shared" si="52"/>
        <v>625</v>
      </c>
      <c r="CP75" s="4">
        <f t="shared" si="52"/>
        <v>640</v>
      </c>
      <c r="CQ75" s="4">
        <f t="shared" si="52"/>
        <v>660</v>
      </c>
      <c r="CR75" s="4">
        <f t="shared" si="52"/>
        <v>680</v>
      </c>
      <c r="CS75" s="4">
        <f t="shared" si="52"/>
        <v>695</v>
      </c>
      <c r="CT75" s="4">
        <f t="shared" si="52"/>
        <v>715</v>
      </c>
      <c r="CU75" s="4">
        <f t="shared" si="52"/>
        <v>730</v>
      </c>
      <c r="CV75" s="4">
        <f t="shared" si="52"/>
        <v>745</v>
      </c>
      <c r="CW75" s="4">
        <f t="shared" si="52"/>
        <v>760</v>
      </c>
      <c r="CX75" s="4">
        <f t="shared" si="52"/>
        <v>780</v>
      </c>
      <c r="CY75" s="4">
        <f t="shared" si="52"/>
        <v>795</v>
      </c>
      <c r="CZ75" s="4">
        <f t="shared" si="52"/>
        <v>805</v>
      </c>
      <c r="DA75" s="4">
        <f t="shared" si="52"/>
        <v>820</v>
      </c>
      <c r="DB75" s="4">
        <f t="shared" si="52"/>
        <v>835</v>
      </c>
      <c r="DC75" s="4">
        <f t="shared" si="52"/>
        <v>850</v>
      </c>
      <c r="DD75" s="4">
        <f t="shared" si="52"/>
        <v>865</v>
      </c>
      <c r="DE75" s="4">
        <f t="shared" si="52"/>
        <v>875</v>
      </c>
      <c r="DF75" s="4">
        <f t="shared" si="52"/>
        <v>890</v>
      </c>
      <c r="DG75" s="4">
        <f t="shared" si="52"/>
        <v>900</v>
      </c>
      <c r="DH75" s="4">
        <f t="shared" si="52"/>
        <v>915</v>
      </c>
      <c r="DI75" s="4">
        <f t="shared" si="52"/>
        <v>925</v>
      </c>
      <c r="DJ75" s="4">
        <f t="shared" si="52"/>
        <v>940</v>
      </c>
      <c r="DK75" s="4">
        <f t="shared" si="52"/>
        <v>950</v>
      </c>
      <c r="DL75" s="4">
        <f t="shared" si="52"/>
        <v>965</v>
      </c>
      <c r="DM75" s="4">
        <f t="shared" si="52"/>
        <v>975</v>
      </c>
      <c r="DN75" s="4">
        <f t="shared" si="52"/>
        <v>985</v>
      </c>
      <c r="DO75" s="4">
        <f t="shared" si="52"/>
        <v>995</v>
      </c>
      <c r="DP75" s="4">
        <f t="shared" si="52"/>
        <v>1010</v>
      </c>
      <c r="DQ75" s="4">
        <f t="shared" si="52"/>
        <v>1020</v>
      </c>
      <c r="DR75" s="4">
        <f t="shared" si="52"/>
        <v>1030</v>
      </c>
      <c r="DS75" s="4">
        <f t="shared" si="52"/>
        <v>1040</v>
      </c>
      <c r="DT75" s="4">
        <f t="shared" si="52"/>
        <v>1050</v>
      </c>
      <c r="DU75" s="4">
        <f t="shared" si="52"/>
        <v>1060</v>
      </c>
      <c r="DV75" s="4">
        <f t="shared" si="52"/>
        <v>1070</v>
      </c>
      <c r="DW75" s="4">
        <f t="shared" si="52"/>
        <v>1080</v>
      </c>
      <c r="DX75" s="4">
        <f t="shared" si="52"/>
        <v>1090</v>
      </c>
      <c r="DY75" s="4">
        <f t="shared" si="52"/>
        <v>1100</v>
      </c>
      <c r="DZ75" s="4">
        <f t="shared" si="52"/>
        <v>1110</v>
      </c>
      <c r="EA75" s="4">
        <f t="shared" si="52"/>
        <v>1120</v>
      </c>
      <c r="EB75" s="4">
        <f t="shared" si="52"/>
        <v>1130</v>
      </c>
      <c r="EC75" s="4">
        <f t="shared" si="52"/>
        <v>1140</v>
      </c>
      <c r="ED75" s="4">
        <f t="shared" si="52"/>
        <v>1145</v>
      </c>
      <c r="EE75" s="4">
        <f t="shared" si="52"/>
        <v>1155</v>
      </c>
      <c r="EF75" s="4">
        <f t="shared" si="52"/>
        <v>1165</v>
      </c>
      <c r="EG75" s="4">
        <f t="shared" si="52"/>
        <v>1175</v>
      </c>
      <c r="EH75" s="4">
        <f t="shared" si="52"/>
        <v>1185</v>
      </c>
      <c r="EI75" s="4">
        <f t="shared" si="52"/>
        <v>1190</v>
      </c>
      <c r="EJ75" s="4">
        <f t="shared" si="52"/>
        <v>1200</v>
      </c>
      <c r="EK75" s="4">
        <f t="shared" si="52"/>
        <v>1210</v>
      </c>
      <c r="EL75" s="4">
        <f t="shared" si="52"/>
        <v>1215</v>
      </c>
      <c r="EM75" s="4">
        <f t="shared" si="50"/>
        <v>1225</v>
      </c>
      <c r="EN75" s="4">
        <f t="shared" si="50"/>
        <v>1235</v>
      </c>
    </row>
    <row r="76" spans="1:144" ht="9.75" customHeight="1">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4">
        <f t="shared" si="42"/>
        <v>185</v>
      </c>
      <c r="CA76" s="4">
        <f t="shared" si="52"/>
        <v>235</v>
      </c>
      <c r="CB76" s="4">
        <f t="shared" si="52"/>
        <v>280</v>
      </c>
      <c r="CC76" s="4">
        <f t="shared" si="52"/>
        <v>315</v>
      </c>
      <c r="CD76" s="4">
        <f t="shared" si="52"/>
        <v>350</v>
      </c>
      <c r="CE76" s="4">
        <f t="shared" si="52"/>
        <v>385</v>
      </c>
      <c r="CF76" s="4">
        <f t="shared" si="52"/>
        <v>415</v>
      </c>
      <c r="CG76" s="4">
        <f t="shared" si="52"/>
        <v>445</v>
      </c>
      <c r="CH76" s="4">
        <f t="shared" si="52"/>
        <v>470</v>
      </c>
      <c r="CI76" s="4">
        <f t="shared" si="52"/>
        <v>500</v>
      </c>
      <c r="CJ76" s="4">
        <f t="shared" si="52"/>
        <v>525</v>
      </c>
      <c r="CK76" s="4">
        <f t="shared" si="52"/>
        <v>545</v>
      </c>
      <c r="CL76" s="4">
        <f t="shared" si="52"/>
        <v>570</v>
      </c>
      <c r="CM76" s="4">
        <f t="shared" si="52"/>
        <v>590</v>
      </c>
      <c r="CN76" s="4">
        <f t="shared" si="52"/>
        <v>610</v>
      </c>
      <c r="CO76" s="4">
        <f t="shared" si="52"/>
        <v>630</v>
      </c>
      <c r="CP76" s="4">
        <f t="shared" si="52"/>
        <v>650</v>
      </c>
      <c r="CQ76" s="4">
        <f t="shared" si="52"/>
        <v>670</v>
      </c>
      <c r="CR76" s="4">
        <f t="shared" si="52"/>
        <v>690</v>
      </c>
      <c r="CS76" s="4">
        <f t="shared" si="52"/>
        <v>705</v>
      </c>
      <c r="CT76" s="4">
        <f t="shared" si="52"/>
        <v>725</v>
      </c>
      <c r="CU76" s="4">
        <f t="shared" si="52"/>
        <v>740</v>
      </c>
      <c r="CV76" s="4">
        <f t="shared" si="52"/>
        <v>760</v>
      </c>
      <c r="CW76" s="4">
        <f t="shared" si="52"/>
        <v>775</v>
      </c>
      <c r="CX76" s="4">
        <f t="shared" si="52"/>
        <v>790</v>
      </c>
      <c r="CY76" s="4">
        <f t="shared" si="52"/>
        <v>805</v>
      </c>
      <c r="CZ76" s="4">
        <f t="shared" si="52"/>
        <v>820</v>
      </c>
      <c r="DA76" s="4">
        <f t="shared" si="52"/>
        <v>835</v>
      </c>
      <c r="DB76" s="4">
        <f t="shared" si="52"/>
        <v>850</v>
      </c>
      <c r="DC76" s="4">
        <f t="shared" si="52"/>
        <v>865</v>
      </c>
      <c r="DD76" s="4">
        <f t="shared" si="52"/>
        <v>875</v>
      </c>
      <c r="DE76" s="4">
        <f t="shared" si="52"/>
        <v>890</v>
      </c>
      <c r="DF76" s="4">
        <f t="shared" si="52"/>
        <v>905</v>
      </c>
      <c r="DG76" s="4">
        <f t="shared" si="52"/>
        <v>915</v>
      </c>
      <c r="DH76" s="4">
        <f t="shared" si="52"/>
        <v>930</v>
      </c>
      <c r="DI76" s="4">
        <f t="shared" si="52"/>
        <v>940</v>
      </c>
      <c r="DJ76" s="4">
        <f t="shared" si="52"/>
        <v>955</v>
      </c>
      <c r="DK76" s="4">
        <f t="shared" si="52"/>
        <v>965</v>
      </c>
      <c r="DL76" s="4">
        <f t="shared" si="52"/>
        <v>980</v>
      </c>
      <c r="DM76" s="4">
        <f t="shared" si="52"/>
        <v>990</v>
      </c>
      <c r="DN76" s="4">
        <f t="shared" si="52"/>
        <v>1000</v>
      </c>
      <c r="DO76" s="4">
        <f t="shared" si="52"/>
        <v>1015</v>
      </c>
      <c r="DP76" s="4">
        <f t="shared" si="52"/>
        <v>1025</v>
      </c>
      <c r="DQ76" s="4">
        <f t="shared" si="52"/>
        <v>1035</v>
      </c>
      <c r="DR76" s="4">
        <f t="shared" si="52"/>
        <v>1045</v>
      </c>
      <c r="DS76" s="4">
        <f t="shared" si="52"/>
        <v>1060</v>
      </c>
      <c r="DT76" s="4">
        <f t="shared" si="52"/>
        <v>1070</v>
      </c>
      <c r="DU76" s="4">
        <f t="shared" si="52"/>
        <v>1080</v>
      </c>
      <c r="DV76" s="4">
        <f t="shared" si="52"/>
        <v>1090</v>
      </c>
      <c r="DW76" s="4">
        <f t="shared" si="52"/>
        <v>1100</v>
      </c>
      <c r="DX76" s="4">
        <f t="shared" si="52"/>
        <v>1110</v>
      </c>
      <c r="DY76" s="4">
        <f t="shared" si="52"/>
        <v>1120</v>
      </c>
      <c r="DZ76" s="4">
        <f t="shared" si="52"/>
        <v>1130</v>
      </c>
      <c r="EA76" s="4">
        <f t="shared" si="52"/>
        <v>1140</v>
      </c>
      <c r="EB76" s="4">
        <f t="shared" si="52"/>
        <v>1150</v>
      </c>
      <c r="EC76" s="4">
        <f t="shared" si="52"/>
        <v>1160</v>
      </c>
      <c r="ED76" s="4">
        <f t="shared" si="52"/>
        <v>1165</v>
      </c>
      <c r="EE76" s="4">
        <f t="shared" si="52"/>
        <v>1175</v>
      </c>
      <c r="EF76" s="4">
        <f t="shared" si="52"/>
        <v>1185</v>
      </c>
      <c r="EG76" s="4">
        <f t="shared" si="52"/>
        <v>1195</v>
      </c>
      <c r="EH76" s="4">
        <f t="shared" si="52"/>
        <v>1205</v>
      </c>
      <c r="EI76" s="4">
        <f t="shared" si="52"/>
        <v>1210</v>
      </c>
      <c r="EJ76" s="4">
        <f t="shared" si="52"/>
        <v>1220</v>
      </c>
      <c r="EK76" s="4">
        <f t="shared" si="52"/>
        <v>1230</v>
      </c>
      <c r="EL76" s="4">
        <f t="shared" si="52"/>
        <v>1240</v>
      </c>
      <c r="EM76" s="4">
        <f t="shared" si="50"/>
        <v>1245</v>
      </c>
      <c r="EN76" s="4">
        <f t="shared" si="50"/>
        <v>1255</v>
      </c>
    </row>
    <row r="77" spans="1:144" ht="9.75" customHeight="1">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4">
        <f t="shared" si="42"/>
        <v>185</v>
      </c>
      <c r="CA77" s="4">
        <f t="shared" si="52"/>
        <v>235</v>
      </c>
      <c r="CB77" s="4">
        <f t="shared" si="52"/>
        <v>280</v>
      </c>
      <c r="CC77" s="4">
        <f t="shared" si="52"/>
        <v>320</v>
      </c>
      <c r="CD77" s="4">
        <f t="shared" si="52"/>
        <v>355</v>
      </c>
      <c r="CE77" s="4">
        <f t="shared" si="52"/>
        <v>390</v>
      </c>
      <c r="CF77" s="4">
        <f t="shared" si="52"/>
        <v>420</v>
      </c>
      <c r="CG77" s="4">
        <f t="shared" si="52"/>
        <v>450</v>
      </c>
      <c r="CH77" s="4">
        <f t="shared" si="52"/>
        <v>480</v>
      </c>
      <c r="CI77" s="4">
        <f t="shared" si="52"/>
        <v>505</v>
      </c>
      <c r="CJ77" s="4">
        <f t="shared" si="52"/>
        <v>530</v>
      </c>
      <c r="CK77" s="4">
        <f t="shared" si="52"/>
        <v>555</v>
      </c>
      <c r="CL77" s="4">
        <f t="shared" si="52"/>
        <v>575</v>
      </c>
      <c r="CM77" s="4">
        <f t="shared" si="52"/>
        <v>600</v>
      </c>
      <c r="CN77" s="4">
        <f t="shared" si="52"/>
        <v>620</v>
      </c>
      <c r="CO77" s="4">
        <f t="shared" si="52"/>
        <v>640</v>
      </c>
      <c r="CP77" s="4">
        <f t="shared" si="52"/>
        <v>660</v>
      </c>
      <c r="CQ77" s="4">
        <f t="shared" si="52"/>
        <v>680</v>
      </c>
      <c r="CR77" s="4">
        <f t="shared" si="52"/>
        <v>700</v>
      </c>
      <c r="CS77" s="4">
        <f t="shared" si="52"/>
        <v>715</v>
      </c>
      <c r="CT77" s="4">
        <f t="shared" si="52"/>
        <v>735</v>
      </c>
      <c r="CU77" s="4">
        <f t="shared" si="52"/>
        <v>750</v>
      </c>
      <c r="CV77" s="4">
        <f t="shared" si="52"/>
        <v>770</v>
      </c>
      <c r="CW77" s="4">
        <f t="shared" si="52"/>
        <v>785</v>
      </c>
      <c r="CX77" s="4">
        <f t="shared" si="52"/>
        <v>800</v>
      </c>
      <c r="CY77" s="4">
        <f t="shared" si="52"/>
        <v>815</v>
      </c>
      <c r="CZ77" s="4">
        <f t="shared" si="52"/>
        <v>835</v>
      </c>
      <c r="DA77" s="4">
        <f t="shared" si="52"/>
        <v>845</v>
      </c>
      <c r="DB77" s="4">
        <f t="shared" si="52"/>
        <v>860</v>
      </c>
      <c r="DC77" s="4">
        <f t="shared" si="52"/>
        <v>875</v>
      </c>
      <c r="DD77" s="4">
        <f t="shared" si="52"/>
        <v>890</v>
      </c>
      <c r="DE77" s="4">
        <f t="shared" si="52"/>
        <v>905</v>
      </c>
      <c r="DF77" s="4">
        <f t="shared" si="52"/>
        <v>920</v>
      </c>
      <c r="DG77" s="4">
        <f t="shared" si="52"/>
        <v>930</v>
      </c>
      <c r="DH77" s="4">
        <f t="shared" si="52"/>
        <v>945</v>
      </c>
      <c r="DI77" s="4">
        <f t="shared" si="52"/>
        <v>955</v>
      </c>
      <c r="DJ77" s="4">
        <f t="shared" si="52"/>
        <v>970</v>
      </c>
      <c r="DK77" s="4">
        <f t="shared" si="52"/>
        <v>980</v>
      </c>
      <c r="DL77" s="4">
        <f t="shared" si="52"/>
        <v>995</v>
      </c>
      <c r="DM77" s="4">
        <f t="shared" si="52"/>
        <v>1005</v>
      </c>
      <c r="DN77" s="4">
        <f t="shared" si="52"/>
        <v>1020</v>
      </c>
      <c r="DO77" s="4">
        <f t="shared" si="52"/>
        <v>1030</v>
      </c>
      <c r="DP77" s="4">
        <f t="shared" si="52"/>
        <v>1040</v>
      </c>
      <c r="DQ77" s="4">
        <f t="shared" si="52"/>
        <v>1050</v>
      </c>
      <c r="DR77" s="4">
        <f t="shared" si="52"/>
        <v>1065</v>
      </c>
      <c r="DS77" s="4">
        <f t="shared" si="52"/>
        <v>1075</v>
      </c>
      <c r="DT77" s="4">
        <f t="shared" si="52"/>
        <v>1085</v>
      </c>
      <c r="DU77" s="4">
        <f t="shared" si="52"/>
        <v>1095</v>
      </c>
      <c r="DV77" s="4">
        <f t="shared" si="52"/>
        <v>1105</v>
      </c>
      <c r="DW77" s="4">
        <f t="shared" si="52"/>
        <v>1115</v>
      </c>
      <c r="DX77" s="4">
        <f t="shared" si="52"/>
        <v>1125</v>
      </c>
      <c r="DY77" s="4">
        <f t="shared" si="52"/>
        <v>1140</v>
      </c>
      <c r="DZ77" s="4">
        <f t="shared" si="52"/>
        <v>1150</v>
      </c>
      <c r="EA77" s="4">
        <f t="shared" si="52"/>
        <v>1155</v>
      </c>
      <c r="EB77" s="4">
        <f t="shared" si="52"/>
        <v>1165</v>
      </c>
      <c r="EC77" s="4">
        <f t="shared" si="52"/>
        <v>1175</v>
      </c>
      <c r="ED77" s="4">
        <f t="shared" si="52"/>
        <v>1185</v>
      </c>
      <c r="EE77" s="4">
        <f t="shared" si="52"/>
        <v>1195</v>
      </c>
      <c r="EF77" s="4">
        <f t="shared" si="52"/>
        <v>1205</v>
      </c>
      <c r="EG77" s="4">
        <f t="shared" si="52"/>
        <v>1215</v>
      </c>
      <c r="EH77" s="4">
        <f t="shared" si="52"/>
        <v>1225</v>
      </c>
      <c r="EI77" s="4">
        <f t="shared" si="52"/>
        <v>1235</v>
      </c>
      <c r="EJ77" s="4">
        <f t="shared" si="52"/>
        <v>1240</v>
      </c>
      <c r="EK77" s="4">
        <f t="shared" si="52"/>
        <v>1250</v>
      </c>
      <c r="EL77" s="4">
        <f>CEILING((1.3*(($D40*EL40)^0.625)/(($D40+EL40)^0.25)),5)</f>
        <v>1260</v>
      </c>
      <c r="EM77" s="4">
        <f t="shared" si="50"/>
        <v>1270</v>
      </c>
      <c r="EN77" s="4">
        <f t="shared" si="50"/>
        <v>1275</v>
      </c>
    </row>
    <row r="78" spans="1:144" ht="9.75" customHeight="1">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4">
        <f t="shared" si="42"/>
        <v>190</v>
      </c>
      <c r="CA78" s="4">
        <f aca="true" t="shared" si="53" ref="CA78:EL81">CEILING((1.3*(($D41*CA41)^0.625)/(($D41+CA41)^0.25)),5)</f>
        <v>240</v>
      </c>
      <c r="CB78" s="4">
        <f t="shared" si="53"/>
        <v>285</v>
      </c>
      <c r="CC78" s="4">
        <f t="shared" si="53"/>
        <v>325</v>
      </c>
      <c r="CD78" s="4">
        <f t="shared" si="53"/>
        <v>360</v>
      </c>
      <c r="CE78" s="4">
        <f t="shared" si="53"/>
        <v>395</v>
      </c>
      <c r="CF78" s="4">
        <f t="shared" si="53"/>
        <v>425</v>
      </c>
      <c r="CG78" s="4">
        <f t="shared" si="53"/>
        <v>455</v>
      </c>
      <c r="CH78" s="4">
        <f t="shared" si="53"/>
        <v>485</v>
      </c>
      <c r="CI78" s="4">
        <f t="shared" si="53"/>
        <v>510</v>
      </c>
      <c r="CJ78" s="4">
        <f t="shared" si="53"/>
        <v>535</v>
      </c>
      <c r="CK78" s="4">
        <f t="shared" si="53"/>
        <v>560</v>
      </c>
      <c r="CL78" s="4">
        <f t="shared" si="53"/>
        <v>585</v>
      </c>
      <c r="CM78" s="4">
        <f t="shared" si="53"/>
        <v>605</v>
      </c>
      <c r="CN78" s="4">
        <f t="shared" si="53"/>
        <v>630</v>
      </c>
      <c r="CO78" s="4">
        <f t="shared" si="53"/>
        <v>650</v>
      </c>
      <c r="CP78" s="4">
        <f t="shared" si="53"/>
        <v>670</v>
      </c>
      <c r="CQ78" s="4">
        <f t="shared" si="53"/>
        <v>690</v>
      </c>
      <c r="CR78" s="4">
        <f t="shared" si="53"/>
        <v>710</v>
      </c>
      <c r="CS78" s="4">
        <f t="shared" si="53"/>
        <v>730</v>
      </c>
      <c r="CT78" s="4">
        <f t="shared" si="53"/>
        <v>745</v>
      </c>
      <c r="CU78" s="4">
        <f t="shared" si="53"/>
        <v>765</v>
      </c>
      <c r="CV78" s="4">
        <f t="shared" si="53"/>
        <v>780</v>
      </c>
      <c r="CW78" s="4">
        <f t="shared" si="53"/>
        <v>795</v>
      </c>
      <c r="CX78" s="4">
        <f t="shared" si="53"/>
        <v>815</v>
      </c>
      <c r="CY78" s="4">
        <f t="shared" si="53"/>
        <v>830</v>
      </c>
      <c r="CZ78" s="4">
        <f t="shared" si="53"/>
        <v>845</v>
      </c>
      <c r="DA78" s="4">
        <f t="shared" si="53"/>
        <v>860</v>
      </c>
      <c r="DB78" s="4">
        <f t="shared" si="53"/>
        <v>875</v>
      </c>
      <c r="DC78" s="4">
        <f t="shared" si="53"/>
        <v>890</v>
      </c>
      <c r="DD78" s="4">
        <f t="shared" si="53"/>
        <v>905</v>
      </c>
      <c r="DE78" s="4">
        <f t="shared" si="53"/>
        <v>920</v>
      </c>
      <c r="DF78" s="4">
        <f t="shared" si="53"/>
        <v>930</v>
      </c>
      <c r="DG78" s="4">
        <f t="shared" si="53"/>
        <v>945</v>
      </c>
      <c r="DH78" s="4">
        <f t="shared" si="53"/>
        <v>960</v>
      </c>
      <c r="DI78" s="4">
        <f t="shared" si="53"/>
        <v>970</v>
      </c>
      <c r="DJ78" s="4">
        <f t="shared" si="53"/>
        <v>985</v>
      </c>
      <c r="DK78" s="4">
        <f t="shared" si="53"/>
        <v>995</v>
      </c>
      <c r="DL78" s="4">
        <f t="shared" si="53"/>
        <v>1010</v>
      </c>
      <c r="DM78" s="4">
        <f t="shared" si="53"/>
        <v>1020</v>
      </c>
      <c r="DN78" s="4">
        <f t="shared" si="53"/>
        <v>1035</v>
      </c>
      <c r="DO78" s="4">
        <f t="shared" si="53"/>
        <v>1045</v>
      </c>
      <c r="DP78" s="4">
        <f t="shared" si="53"/>
        <v>1055</v>
      </c>
      <c r="DQ78" s="4">
        <f t="shared" si="53"/>
        <v>1070</v>
      </c>
      <c r="DR78" s="4">
        <f t="shared" si="53"/>
        <v>1080</v>
      </c>
      <c r="DS78" s="4">
        <f t="shared" si="53"/>
        <v>1090</v>
      </c>
      <c r="DT78" s="4">
        <f t="shared" si="53"/>
        <v>1100</v>
      </c>
      <c r="DU78" s="4">
        <f t="shared" si="53"/>
        <v>1115</v>
      </c>
      <c r="DV78" s="4">
        <f t="shared" si="53"/>
        <v>1125</v>
      </c>
      <c r="DW78" s="4">
        <f t="shared" si="53"/>
        <v>1135</v>
      </c>
      <c r="DX78" s="4">
        <f t="shared" si="53"/>
        <v>1145</v>
      </c>
      <c r="DY78" s="4">
        <f t="shared" si="53"/>
        <v>1155</v>
      </c>
      <c r="DZ78" s="4">
        <f t="shared" si="53"/>
        <v>1165</v>
      </c>
      <c r="EA78" s="4">
        <f t="shared" si="53"/>
        <v>1175</v>
      </c>
      <c r="EB78" s="4">
        <f t="shared" si="53"/>
        <v>1185</v>
      </c>
      <c r="EC78" s="4">
        <f t="shared" si="53"/>
        <v>1195</v>
      </c>
      <c r="ED78" s="4">
        <f t="shared" si="53"/>
        <v>1205</v>
      </c>
      <c r="EE78" s="4">
        <f t="shared" si="53"/>
        <v>1215</v>
      </c>
      <c r="EF78" s="4">
        <f t="shared" si="53"/>
        <v>1225</v>
      </c>
      <c r="EG78" s="4">
        <f t="shared" si="53"/>
        <v>1235</v>
      </c>
      <c r="EH78" s="4">
        <f t="shared" si="53"/>
        <v>1245</v>
      </c>
      <c r="EI78" s="4">
        <f t="shared" si="53"/>
        <v>1255</v>
      </c>
      <c r="EJ78" s="4">
        <f t="shared" si="53"/>
        <v>1260</v>
      </c>
      <c r="EK78" s="4">
        <f t="shared" si="53"/>
        <v>1270</v>
      </c>
      <c r="EL78" s="4">
        <f t="shared" si="53"/>
        <v>1280</v>
      </c>
      <c r="EM78" s="4">
        <f t="shared" si="50"/>
        <v>1290</v>
      </c>
      <c r="EN78" s="4">
        <f t="shared" si="50"/>
        <v>1295</v>
      </c>
    </row>
    <row r="79" spans="1:144" ht="9.75" customHeight="1">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4">
        <f t="shared" si="42"/>
        <v>190</v>
      </c>
      <c r="CA79" s="4">
        <f t="shared" si="53"/>
        <v>240</v>
      </c>
      <c r="CB79" s="4">
        <f t="shared" si="53"/>
        <v>290</v>
      </c>
      <c r="CC79" s="4">
        <f t="shared" si="53"/>
        <v>330</v>
      </c>
      <c r="CD79" s="4">
        <f t="shared" si="53"/>
        <v>365</v>
      </c>
      <c r="CE79" s="4">
        <f t="shared" si="53"/>
        <v>400</v>
      </c>
      <c r="CF79" s="4">
        <f t="shared" si="53"/>
        <v>430</v>
      </c>
      <c r="CG79" s="4">
        <f t="shared" si="53"/>
        <v>460</v>
      </c>
      <c r="CH79" s="4">
        <f t="shared" si="53"/>
        <v>490</v>
      </c>
      <c r="CI79" s="4">
        <f t="shared" si="53"/>
        <v>520</v>
      </c>
      <c r="CJ79" s="4">
        <f t="shared" si="53"/>
        <v>545</v>
      </c>
      <c r="CK79" s="4">
        <f t="shared" si="53"/>
        <v>570</v>
      </c>
      <c r="CL79" s="4">
        <f t="shared" si="53"/>
        <v>590</v>
      </c>
      <c r="CM79" s="4">
        <f t="shared" si="53"/>
        <v>615</v>
      </c>
      <c r="CN79" s="4">
        <f t="shared" si="53"/>
        <v>635</v>
      </c>
      <c r="CO79" s="4">
        <f t="shared" si="53"/>
        <v>660</v>
      </c>
      <c r="CP79" s="4">
        <f t="shared" si="53"/>
        <v>680</v>
      </c>
      <c r="CQ79" s="4">
        <f t="shared" si="53"/>
        <v>700</v>
      </c>
      <c r="CR79" s="4">
        <f t="shared" si="53"/>
        <v>720</v>
      </c>
      <c r="CS79" s="4">
        <f t="shared" si="53"/>
        <v>735</v>
      </c>
      <c r="CT79" s="4">
        <f t="shared" si="53"/>
        <v>755</v>
      </c>
      <c r="CU79" s="4">
        <f t="shared" si="53"/>
        <v>775</v>
      </c>
      <c r="CV79" s="4">
        <f t="shared" si="53"/>
        <v>790</v>
      </c>
      <c r="CW79" s="4">
        <f t="shared" si="53"/>
        <v>810</v>
      </c>
      <c r="CX79" s="4">
        <f t="shared" si="53"/>
        <v>825</v>
      </c>
      <c r="CY79" s="4">
        <f t="shared" si="53"/>
        <v>840</v>
      </c>
      <c r="CZ79" s="4">
        <f t="shared" si="53"/>
        <v>855</v>
      </c>
      <c r="DA79" s="4">
        <f t="shared" si="53"/>
        <v>870</v>
      </c>
      <c r="DB79" s="4">
        <f t="shared" si="53"/>
        <v>885</v>
      </c>
      <c r="DC79" s="4">
        <f t="shared" si="53"/>
        <v>900</v>
      </c>
      <c r="DD79" s="4">
        <f t="shared" si="53"/>
        <v>915</v>
      </c>
      <c r="DE79" s="4">
        <f t="shared" si="53"/>
        <v>930</v>
      </c>
      <c r="DF79" s="4">
        <f t="shared" si="53"/>
        <v>945</v>
      </c>
      <c r="DG79" s="4">
        <f t="shared" si="53"/>
        <v>960</v>
      </c>
      <c r="DH79" s="4">
        <f t="shared" si="53"/>
        <v>975</v>
      </c>
      <c r="DI79" s="4">
        <f t="shared" si="53"/>
        <v>985</v>
      </c>
      <c r="DJ79" s="4">
        <f t="shared" si="53"/>
        <v>1000</v>
      </c>
      <c r="DK79" s="4">
        <f t="shared" si="53"/>
        <v>1010</v>
      </c>
      <c r="DL79" s="4">
        <f t="shared" si="53"/>
        <v>1025</v>
      </c>
      <c r="DM79" s="4">
        <f t="shared" si="53"/>
        <v>1035</v>
      </c>
      <c r="DN79" s="4">
        <f t="shared" si="53"/>
        <v>1050</v>
      </c>
      <c r="DO79" s="4">
        <f t="shared" si="53"/>
        <v>1060</v>
      </c>
      <c r="DP79" s="4">
        <f t="shared" si="53"/>
        <v>1075</v>
      </c>
      <c r="DQ79" s="4">
        <f t="shared" si="53"/>
        <v>1085</v>
      </c>
      <c r="DR79" s="4">
        <f t="shared" si="53"/>
        <v>1095</v>
      </c>
      <c r="DS79" s="4">
        <f t="shared" si="53"/>
        <v>1110</v>
      </c>
      <c r="DT79" s="4">
        <f t="shared" si="53"/>
        <v>1120</v>
      </c>
      <c r="DU79" s="4">
        <f t="shared" si="53"/>
        <v>1130</v>
      </c>
      <c r="DV79" s="4">
        <f t="shared" si="53"/>
        <v>1140</v>
      </c>
      <c r="DW79" s="4">
        <f t="shared" si="53"/>
        <v>1150</v>
      </c>
      <c r="DX79" s="4">
        <f t="shared" si="53"/>
        <v>1165</v>
      </c>
      <c r="DY79" s="4">
        <f t="shared" si="53"/>
        <v>1175</v>
      </c>
      <c r="DZ79" s="4">
        <f t="shared" si="53"/>
        <v>1185</v>
      </c>
      <c r="EA79" s="4">
        <f t="shared" si="53"/>
        <v>1195</v>
      </c>
      <c r="EB79" s="4">
        <f t="shared" si="53"/>
        <v>1205</v>
      </c>
      <c r="EC79" s="4">
        <f t="shared" si="53"/>
        <v>1215</v>
      </c>
      <c r="ED79" s="4">
        <f t="shared" si="53"/>
        <v>1225</v>
      </c>
      <c r="EE79" s="4">
        <f t="shared" si="53"/>
        <v>1235</v>
      </c>
      <c r="EF79" s="4">
        <f t="shared" si="53"/>
        <v>1245</v>
      </c>
      <c r="EG79" s="4">
        <f t="shared" si="53"/>
        <v>1255</v>
      </c>
      <c r="EH79" s="4">
        <f t="shared" si="53"/>
        <v>1265</v>
      </c>
      <c r="EI79" s="4">
        <f t="shared" si="53"/>
        <v>1270</v>
      </c>
      <c r="EJ79" s="4">
        <f t="shared" si="53"/>
        <v>1280</v>
      </c>
      <c r="EK79" s="4">
        <f t="shared" si="53"/>
        <v>1290</v>
      </c>
      <c r="EL79" s="4">
        <f t="shared" si="53"/>
        <v>1300</v>
      </c>
      <c r="EM79" s="4">
        <f t="shared" si="50"/>
        <v>1310</v>
      </c>
      <c r="EN79" s="4">
        <f t="shared" si="50"/>
        <v>1320</v>
      </c>
    </row>
    <row r="80" spans="1:144" ht="9.75" customHeight="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4">
        <f t="shared" si="42"/>
        <v>190</v>
      </c>
      <c r="CA80" s="4">
        <f t="shared" si="53"/>
        <v>245</v>
      </c>
      <c r="CB80" s="4">
        <f t="shared" si="53"/>
        <v>290</v>
      </c>
      <c r="CC80" s="4">
        <f t="shared" si="53"/>
        <v>330</v>
      </c>
      <c r="CD80" s="4">
        <f t="shared" si="53"/>
        <v>370</v>
      </c>
      <c r="CE80" s="4">
        <f t="shared" si="53"/>
        <v>405</v>
      </c>
      <c r="CF80" s="4">
        <f t="shared" si="53"/>
        <v>435</v>
      </c>
      <c r="CG80" s="4">
        <f t="shared" si="53"/>
        <v>470</v>
      </c>
      <c r="CH80" s="4">
        <f t="shared" si="53"/>
        <v>495</v>
      </c>
      <c r="CI80" s="4">
        <f t="shared" si="53"/>
        <v>525</v>
      </c>
      <c r="CJ80" s="4">
        <f t="shared" si="53"/>
        <v>550</v>
      </c>
      <c r="CK80" s="4">
        <f t="shared" si="53"/>
        <v>575</v>
      </c>
      <c r="CL80" s="4">
        <f t="shared" si="53"/>
        <v>600</v>
      </c>
      <c r="CM80" s="4">
        <f t="shared" si="53"/>
        <v>625</v>
      </c>
      <c r="CN80" s="4">
        <f t="shared" si="53"/>
        <v>645</v>
      </c>
      <c r="CO80" s="4">
        <f t="shared" si="53"/>
        <v>665</v>
      </c>
      <c r="CP80" s="4">
        <f t="shared" si="53"/>
        <v>690</v>
      </c>
      <c r="CQ80" s="4">
        <f t="shared" si="53"/>
        <v>710</v>
      </c>
      <c r="CR80" s="4">
        <f t="shared" si="53"/>
        <v>730</v>
      </c>
      <c r="CS80" s="4">
        <f t="shared" si="53"/>
        <v>745</v>
      </c>
      <c r="CT80" s="4">
        <f t="shared" si="53"/>
        <v>765</v>
      </c>
      <c r="CU80" s="4">
        <f t="shared" si="53"/>
        <v>785</v>
      </c>
      <c r="CV80" s="4">
        <f t="shared" si="53"/>
        <v>800</v>
      </c>
      <c r="CW80" s="4">
        <f t="shared" si="53"/>
        <v>820</v>
      </c>
      <c r="CX80" s="4">
        <f t="shared" si="53"/>
        <v>835</v>
      </c>
      <c r="CY80" s="4">
        <f t="shared" si="53"/>
        <v>850</v>
      </c>
      <c r="CZ80" s="4">
        <f t="shared" si="53"/>
        <v>870</v>
      </c>
      <c r="DA80" s="4">
        <f t="shared" si="53"/>
        <v>885</v>
      </c>
      <c r="DB80" s="4">
        <f t="shared" si="53"/>
        <v>900</v>
      </c>
      <c r="DC80" s="4">
        <f t="shared" si="53"/>
        <v>915</v>
      </c>
      <c r="DD80" s="4">
        <f t="shared" si="53"/>
        <v>930</v>
      </c>
      <c r="DE80" s="4">
        <f t="shared" si="53"/>
        <v>945</v>
      </c>
      <c r="DF80" s="4">
        <f t="shared" si="53"/>
        <v>960</v>
      </c>
      <c r="DG80" s="4">
        <f t="shared" si="53"/>
        <v>975</v>
      </c>
      <c r="DH80" s="4">
        <f t="shared" si="53"/>
        <v>985</v>
      </c>
      <c r="DI80" s="4">
        <f t="shared" si="53"/>
        <v>1000</v>
      </c>
      <c r="DJ80" s="4">
        <f t="shared" si="53"/>
        <v>1015</v>
      </c>
      <c r="DK80" s="4">
        <f t="shared" si="53"/>
        <v>1025</v>
      </c>
      <c r="DL80" s="4">
        <f t="shared" si="53"/>
        <v>1040</v>
      </c>
      <c r="DM80" s="4">
        <f t="shared" si="53"/>
        <v>1050</v>
      </c>
      <c r="DN80" s="4">
        <f t="shared" si="53"/>
        <v>1065</v>
      </c>
      <c r="DO80" s="4">
        <f t="shared" si="53"/>
        <v>1075</v>
      </c>
      <c r="DP80" s="4">
        <f t="shared" si="53"/>
        <v>1090</v>
      </c>
      <c r="DQ80" s="4">
        <f t="shared" si="53"/>
        <v>1100</v>
      </c>
      <c r="DR80" s="4">
        <f t="shared" si="53"/>
        <v>1115</v>
      </c>
      <c r="DS80" s="4">
        <f t="shared" si="53"/>
        <v>1125</v>
      </c>
      <c r="DT80" s="4">
        <f t="shared" si="53"/>
        <v>1135</v>
      </c>
      <c r="DU80" s="4">
        <f t="shared" si="53"/>
        <v>1145</v>
      </c>
      <c r="DV80" s="4">
        <f t="shared" si="53"/>
        <v>1160</v>
      </c>
      <c r="DW80" s="4">
        <f t="shared" si="53"/>
        <v>1170</v>
      </c>
      <c r="DX80" s="4">
        <f t="shared" si="53"/>
        <v>1180</v>
      </c>
      <c r="DY80" s="4">
        <f t="shared" si="53"/>
        <v>1190</v>
      </c>
      <c r="DZ80" s="4">
        <f t="shared" si="53"/>
        <v>1200</v>
      </c>
      <c r="EA80" s="4">
        <f t="shared" si="53"/>
        <v>1210</v>
      </c>
      <c r="EB80" s="4">
        <f t="shared" si="53"/>
        <v>1220</v>
      </c>
      <c r="EC80" s="4">
        <f t="shared" si="53"/>
        <v>1230</v>
      </c>
      <c r="ED80" s="4">
        <f t="shared" si="53"/>
        <v>1245</v>
      </c>
      <c r="EE80" s="4">
        <f t="shared" si="53"/>
        <v>1255</v>
      </c>
      <c r="EF80" s="4">
        <f t="shared" si="53"/>
        <v>1260</v>
      </c>
      <c r="EG80" s="4">
        <f t="shared" si="53"/>
        <v>1270</v>
      </c>
      <c r="EH80" s="4">
        <f t="shared" si="53"/>
        <v>1280</v>
      </c>
      <c r="EI80" s="4">
        <f t="shared" si="53"/>
        <v>1290</v>
      </c>
      <c r="EJ80" s="4">
        <f t="shared" si="53"/>
        <v>1300</v>
      </c>
      <c r="EK80" s="4">
        <f t="shared" si="53"/>
        <v>1310</v>
      </c>
      <c r="EL80" s="4">
        <f t="shared" si="53"/>
        <v>1320</v>
      </c>
      <c r="EM80" s="4">
        <f t="shared" si="50"/>
        <v>1330</v>
      </c>
      <c r="EN80" s="4">
        <f t="shared" si="50"/>
        <v>1340</v>
      </c>
    </row>
    <row r="81" spans="1:144" ht="9.75" customHeigh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4">
        <f t="shared" si="42"/>
        <v>195</v>
      </c>
      <c r="CA81" s="4">
        <f t="shared" si="53"/>
        <v>250</v>
      </c>
      <c r="CB81" s="4">
        <f t="shared" si="53"/>
        <v>295</v>
      </c>
      <c r="CC81" s="4">
        <f t="shared" si="53"/>
        <v>335</v>
      </c>
      <c r="CD81" s="4">
        <f t="shared" si="53"/>
        <v>375</v>
      </c>
      <c r="CE81" s="4">
        <f t="shared" si="53"/>
        <v>410</v>
      </c>
      <c r="CF81" s="4">
        <f t="shared" si="53"/>
        <v>440</v>
      </c>
      <c r="CG81" s="4">
        <f t="shared" si="53"/>
        <v>475</v>
      </c>
      <c r="CH81" s="4">
        <f t="shared" si="53"/>
        <v>505</v>
      </c>
      <c r="CI81" s="4">
        <f t="shared" si="53"/>
        <v>530</v>
      </c>
      <c r="CJ81" s="4">
        <f t="shared" si="53"/>
        <v>555</v>
      </c>
      <c r="CK81" s="4">
        <f t="shared" si="53"/>
        <v>585</v>
      </c>
      <c r="CL81" s="4">
        <f t="shared" si="53"/>
        <v>605</v>
      </c>
      <c r="CM81" s="4">
        <f t="shared" si="53"/>
        <v>630</v>
      </c>
      <c r="CN81" s="4">
        <f t="shared" si="53"/>
        <v>655</v>
      </c>
      <c r="CO81" s="4">
        <f t="shared" si="53"/>
        <v>675</v>
      </c>
      <c r="CP81" s="4">
        <f t="shared" si="53"/>
        <v>695</v>
      </c>
      <c r="CQ81" s="4">
        <f t="shared" si="53"/>
        <v>715</v>
      </c>
      <c r="CR81" s="4">
        <f t="shared" si="53"/>
        <v>735</v>
      </c>
      <c r="CS81" s="4">
        <f t="shared" si="53"/>
        <v>755</v>
      </c>
      <c r="CT81" s="4">
        <f t="shared" si="53"/>
        <v>775</v>
      </c>
      <c r="CU81" s="4">
        <f t="shared" si="53"/>
        <v>795</v>
      </c>
      <c r="CV81" s="4">
        <f t="shared" si="53"/>
        <v>810</v>
      </c>
      <c r="CW81" s="4">
        <f t="shared" si="53"/>
        <v>830</v>
      </c>
      <c r="CX81" s="4">
        <f t="shared" si="53"/>
        <v>845</v>
      </c>
      <c r="CY81" s="4">
        <f t="shared" si="53"/>
        <v>865</v>
      </c>
      <c r="CZ81" s="4">
        <f t="shared" si="53"/>
        <v>880</v>
      </c>
      <c r="DA81" s="4">
        <f t="shared" si="53"/>
        <v>895</v>
      </c>
      <c r="DB81" s="4">
        <f t="shared" si="53"/>
        <v>910</v>
      </c>
      <c r="DC81" s="4">
        <f t="shared" si="53"/>
        <v>925</v>
      </c>
      <c r="DD81" s="4">
        <f t="shared" si="53"/>
        <v>940</v>
      </c>
      <c r="DE81" s="4">
        <f t="shared" si="53"/>
        <v>955</v>
      </c>
      <c r="DF81" s="4">
        <f t="shared" si="53"/>
        <v>970</v>
      </c>
      <c r="DG81" s="4">
        <f t="shared" si="53"/>
        <v>985</v>
      </c>
      <c r="DH81" s="4">
        <f t="shared" si="53"/>
        <v>1000</v>
      </c>
      <c r="DI81" s="4">
        <f t="shared" si="53"/>
        <v>1015</v>
      </c>
      <c r="DJ81" s="4">
        <f t="shared" si="53"/>
        <v>1025</v>
      </c>
      <c r="DK81" s="4">
        <f t="shared" si="53"/>
        <v>1040</v>
      </c>
      <c r="DL81" s="4">
        <f t="shared" si="53"/>
        <v>1055</v>
      </c>
      <c r="DM81" s="4">
        <f t="shared" si="53"/>
        <v>1065</v>
      </c>
      <c r="DN81" s="4">
        <f t="shared" si="53"/>
        <v>1080</v>
      </c>
      <c r="DO81" s="4">
        <f t="shared" si="53"/>
        <v>1090</v>
      </c>
      <c r="DP81" s="4">
        <f t="shared" si="53"/>
        <v>1105</v>
      </c>
      <c r="DQ81" s="4">
        <f t="shared" si="53"/>
        <v>1115</v>
      </c>
      <c r="DR81" s="4">
        <f t="shared" si="53"/>
        <v>1130</v>
      </c>
      <c r="DS81" s="4">
        <f t="shared" si="53"/>
        <v>1140</v>
      </c>
      <c r="DT81" s="4">
        <f t="shared" si="53"/>
        <v>1150</v>
      </c>
      <c r="DU81" s="4">
        <f t="shared" si="53"/>
        <v>1165</v>
      </c>
      <c r="DV81" s="4">
        <f t="shared" si="53"/>
        <v>1175</v>
      </c>
      <c r="DW81" s="4">
        <f t="shared" si="53"/>
        <v>1185</v>
      </c>
      <c r="DX81" s="4">
        <f t="shared" si="53"/>
        <v>1195</v>
      </c>
      <c r="DY81" s="4">
        <f t="shared" si="53"/>
        <v>1210</v>
      </c>
      <c r="DZ81" s="4">
        <f t="shared" si="53"/>
        <v>1220</v>
      </c>
      <c r="EA81" s="4">
        <f t="shared" si="53"/>
        <v>1230</v>
      </c>
      <c r="EB81" s="4">
        <f t="shared" si="53"/>
        <v>1240</v>
      </c>
      <c r="EC81" s="4">
        <f t="shared" si="53"/>
        <v>1250</v>
      </c>
      <c r="ED81" s="4">
        <f t="shared" si="53"/>
        <v>1260</v>
      </c>
      <c r="EE81" s="4">
        <f t="shared" si="53"/>
        <v>1270</v>
      </c>
      <c r="EF81" s="4">
        <f t="shared" si="53"/>
        <v>1280</v>
      </c>
      <c r="EG81" s="4">
        <f t="shared" si="53"/>
        <v>1290</v>
      </c>
      <c r="EH81" s="4">
        <f t="shared" si="53"/>
        <v>1300</v>
      </c>
      <c r="EI81" s="4">
        <f t="shared" si="53"/>
        <v>1310</v>
      </c>
      <c r="EJ81" s="4">
        <f t="shared" si="53"/>
        <v>1320</v>
      </c>
      <c r="EK81" s="4">
        <f t="shared" si="53"/>
        <v>1330</v>
      </c>
      <c r="EL81" s="4">
        <f>CEILING((1.3*(($D44*EL44)^0.625)/(($D44+EL44)^0.25)),5)</f>
        <v>1340</v>
      </c>
      <c r="EM81" s="4">
        <f t="shared" si="50"/>
        <v>1350</v>
      </c>
      <c r="EN81" s="4">
        <f t="shared" si="50"/>
        <v>1360</v>
      </c>
    </row>
    <row r="82" spans="1:144" ht="9.75" customHeigh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4">
        <f t="shared" si="42"/>
        <v>195</v>
      </c>
      <c r="CA82" s="4">
        <f aca="true" t="shared" si="54" ref="CA82:EL82">CEILING((1.3*(($D45*CA45)^0.625)/(($D45+CA45)^0.25)),5)</f>
        <v>250</v>
      </c>
      <c r="CB82" s="4">
        <f t="shared" si="54"/>
        <v>295</v>
      </c>
      <c r="CC82" s="4">
        <f t="shared" si="54"/>
        <v>340</v>
      </c>
      <c r="CD82" s="4">
        <f t="shared" si="54"/>
        <v>380</v>
      </c>
      <c r="CE82" s="4">
        <f t="shared" si="54"/>
        <v>415</v>
      </c>
      <c r="CF82" s="4">
        <f t="shared" si="54"/>
        <v>445</v>
      </c>
      <c r="CG82" s="4">
        <f t="shared" si="54"/>
        <v>480</v>
      </c>
      <c r="CH82" s="4">
        <f t="shared" si="54"/>
        <v>510</v>
      </c>
      <c r="CI82" s="4">
        <f t="shared" si="54"/>
        <v>535</v>
      </c>
      <c r="CJ82" s="4">
        <f t="shared" si="54"/>
        <v>565</v>
      </c>
      <c r="CK82" s="4">
        <f t="shared" si="54"/>
        <v>590</v>
      </c>
      <c r="CL82" s="4">
        <f t="shared" si="54"/>
        <v>615</v>
      </c>
      <c r="CM82" s="4">
        <f t="shared" si="54"/>
        <v>640</v>
      </c>
      <c r="CN82" s="4">
        <f t="shared" si="54"/>
        <v>660</v>
      </c>
      <c r="CO82" s="4">
        <f t="shared" si="54"/>
        <v>685</v>
      </c>
      <c r="CP82" s="4">
        <f t="shared" si="54"/>
        <v>705</v>
      </c>
      <c r="CQ82" s="4">
        <f t="shared" si="54"/>
        <v>725</v>
      </c>
      <c r="CR82" s="4">
        <f t="shared" si="54"/>
        <v>745</v>
      </c>
      <c r="CS82" s="4">
        <f t="shared" si="54"/>
        <v>765</v>
      </c>
      <c r="CT82" s="4">
        <f t="shared" si="54"/>
        <v>785</v>
      </c>
      <c r="CU82" s="4">
        <f t="shared" si="54"/>
        <v>805</v>
      </c>
      <c r="CV82" s="4">
        <f t="shared" si="54"/>
        <v>820</v>
      </c>
      <c r="CW82" s="4">
        <f t="shared" si="54"/>
        <v>840</v>
      </c>
      <c r="CX82" s="4">
        <f t="shared" si="54"/>
        <v>860</v>
      </c>
      <c r="CY82" s="4">
        <f t="shared" si="54"/>
        <v>875</v>
      </c>
      <c r="CZ82" s="4">
        <f t="shared" si="54"/>
        <v>890</v>
      </c>
      <c r="DA82" s="4">
        <f t="shared" si="54"/>
        <v>910</v>
      </c>
      <c r="DB82" s="4">
        <f t="shared" si="54"/>
        <v>925</v>
      </c>
      <c r="DC82" s="4">
        <f t="shared" si="54"/>
        <v>940</v>
      </c>
      <c r="DD82" s="4">
        <f t="shared" si="54"/>
        <v>955</v>
      </c>
      <c r="DE82" s="4">
        <f t="shared" si="54"/>
        <v>970</v>
      </c>
      <c r="DF82" s="4">
        <f t="shared" si="54"/>
        <v>985</v>
      </c>
      <c r="DG82" s="4">
        <f t="shared" si="54"/>
        <v>1000</v>
      </c>
      <c r="DH82" s="4">
        <f t="shared" si="54"/>
        <v>1015</v>
      </c>
      <c r="DI82" s="4">
        <f t="shared" si="54"/>
        <v>1025</v>
      </c>
      <c r="DJ82" s="4">
        <f t="shared" si="54"/>
        <v>1040</v>
      </c>
      <c r="DK82" s="4">
        <f t="shared" si="54"/>
        <v>1055</v>
      </c>
      <c r="DL82" s="4">
        <f t="shared" si="54"/>
        <v>1070</v>
      </c>
      <c r="DM82" s="4">
        <f t="shared" si="54"/>
        <v>1080</v>
      </c>
      <c r="DN82" s="4">
        <f t="shared" si="54"/>
        <v>1095</v>
      </c>
      <c r="DO82" s="4">
        <f t="shared" si="54"/>
        <v>1105</v>
      </c>
      <c r="DP82" s="4">
        <f t="shared" si="54"/>
        <v>1120</v>
      </c>
      <c r="DQ82" s="4">
        <f t="shared" si="54"/>
        <v>1130</v>
      </c>
      <c r="DR82" s="4">
        <f t="shared" si="54"/>
        <v>1145</v>
      </c>
      <c r="DS82" s="4">
        <f t="shared" si="54"/>
        <v>1155</v>
      </c>
      <c r="DT82" s="4">
        <f t="shared" si="54"/>
        <v>1170</v>
      </c>
      <c r="DU82" s="4">
        <f t="shared" si="54"/>
        <v>1180</v>
      </c>
      <c r="DV82" s="4">
        <f t="shared" si="54"/>
        <v>1190</v>
      </c>
      <c r="DW82" s="4">
        <f t="shared" si="54"/>
        <v>1200</v>
      </c>
      <c r="DX82" s="4">
        <f t="shared" si="54"/>
        <v>1215</v>
      </c>
      <c r="DY82" s="4">
        <f t="shared" si="54"/>
        <v>1225</v>
      </c>
      <c r="DZ82" s="4">
        <f t="shared" si="54"/>
        <v>1235</v>
      </c>
      <c r="EA82" s="4">
        <f t="shared" si="54"/>
        <v>1245</v>
      </c>
      <c r="EB82" s="4">
        <f t="shared" si="54"/>
        <v>1255</v>
      </c>
      <c r="EC82" s="4">
        <f t="shared" si="54"/>
        <v>1270</v>
      </c>
      <c r="ED82" s="4">
        <f t="shared" si="54"/>
        <v>1280</v>
      </c>
      <c r="EE82" s="4">
        <f t="shared" si="54"/>
        <v>1290</v>
      </c>
      <c r="EF82" s="4">
        <f t="shared" si="54"/>
        <v>1300</v>
      </c>
      <c r="EG82" s="4">
        <f t="shared" si="54"/>
        <v>1310</v>
      </c>
      <c r="EH82" s="4">
        <f t="shared" si="54"/>
        <v>1320</v>
      </c>
      <c r="EI82" s="4">
        <f t="shared" si="54"/>
        <v>1330</v>
      </c>
      <c r="EJ82" s="4">
        <f t="shared" si="54"/>
        <v>1340</v>
      </c>
      <c r="EK82" s="4">
        <f t="shared" si="54"/>
        <v>1350</v>
      </c>
      <c r="EL82" s="4">
        <f t="shared" si="54"/>
        <v>1360</v>
      </c>
      <c r="EM82" s="4">
        <f t="shared" si="50"/>
        <v>1370</v>
      </c>
      <c r="EN82" s="4">
        <f t="shared" si="50"/>
        <v>1375</v>
      </c>
    </row>
    <row r="83" spans="1:77" ht="9.75" customHeight="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row>
    <row r="84" spans="1:77" ht="9.75" customHeigh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row>
    <row r="85" spans="1:77" ht="9.75" customHeigh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row>
    <row r="86" spans="1:77" ht="9.75" customHeigh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row>
    <row r="87" spans="1:77" ht="9.75" customHeigh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row>
    <row r="88" spans="1:77" ht="9.75" customHeigh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row>
    <row r="89" spans="1:77" ht="9.75" customHeigh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row>
    <row r="90" spans="1:77" ht="9.75" customHeigh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row>
    <row r="91" spans="1:77" ht="9.75" customHeigh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row>
    <row r="92" spans="1:77" ht="9.75" customHeigh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row>
    <row r="93" spans="1:77" ht="9.75" customHeigh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row>
    <row r="94" spans="1:77" ht="9.75" customHeigh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row>
    <row r="95" spans="1:77" ht="9.75" customHeigh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row>
    <row r="96" spans="1:77" ht="9.75" customHeigh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row>
    <row r="97" spans="1:77" ht="9.75" customHeigh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row>
    <row r="98" spans="1:77" ht="9.75" customHeigh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row>
    <row r="99" spans="1:77" ht="9.75" customHeigh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row>
    <row r="100" spans="1:77" ht="9.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row>
    <row r="101" spans="1:77" ht="9.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row>
    <row r="102" spans="1:77" ht="9.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row>
    <row r="103" spans="1:77" ht="9.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row>
    <row r="104" spans="1:77" ht="9.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row>
    <row r="105" spans="1:77" ht="9.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row>
    <row r="106" spans="1:77" ht="9.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row>
    <row r="107" spans="1:77" ht="9.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row>
    <row r="108" spans="1:77" ht="9.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row>
    <row r="109" spans="1:77" ht="9.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row>
    <row r="110" spans="1:77" ht="9.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row>
    <row r="111" spans="1:77" ht="9.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row>
    <row r="112" spans="1:77" ht="9.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row>
    <row r="113" spans="1:77" ht="9.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row>
    <row r="114" spans="1:77" ht="9.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row>
    <row r="115" spans="1:77" ht="9.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row>
    <row r="116" spans="1:77" ht="9.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row>
    <row r="117" spans="1:77" ht="9.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row>
    <row r="118" spans="1:77" ht="9.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row>
    <row r="119" spans="1:77" ht="9.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row>
    <row r="120" spans="1:77" ht="9.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row>
    <row r="121" spans="1:77" ht="9.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row>
    <row r="122" spans="1:77" ht="9.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row>
    <row r="123" spans="1:77" ht="9.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row>
    <row r="124" spans="1:77" ht="9.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row>
    <row r="125" spans="1:77" ht="9.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row>
    <row r="126" spans="1:77" ht="9.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row>
    <row r="127" spans="1:77" ht="9.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row>
    <row r="128" spans="1:77" ht="9.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row>
    <row r="129" spans="1:77" ht="9.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row>
    <row r="130" spans="1:77" ht="9.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row>
    <row r="131" spans="1:77" ht="9.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row>
    <row r="132" spans="1:77" ht="9.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row>
    <row r="133" spans="1:77" ht="9.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row>
    <row r="134" spans="1:77" ht="9.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row>
    <row r="135" spans="1:77" ht="9.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row>
    <row r="136" spans="1:77" ht="9.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row>
    <row r="137" spans="1:77" ht="9.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row>
    <row r="138" spans="1:77" ht="9.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row>
    <row r="139" spans="1:77" ht="9.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row>
    <row r="140" spans="1:77" ht="9.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row>
    <row r="141" spans="1:77" ht="9.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row>
    <row r="142" spans="1:77" ht="9.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row>
    <row r="143" spans="1:77" ht="9.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row>
    <row r="144" spans="1:77" ht="9.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row>
    <row r="145" spans="1:77" ht="9.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row>
    <row r="146" spans="1:77" ht="9.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row>
    <row r="147" spans="1:77" ht="9.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row>
    <row r="148" spans="1:77" ht="9.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row>
    <row r="149" spans="1:77" ht="9.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row>
    <row r="150" spans="1:77" ht="9.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row>
    <row r="151" spans="1:77" ht="9.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row>
    <row r="152" spans="1:77" ht="9.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row>
    <row r="153" spans="1:77" ht="9.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row>
    <row r="154" spans="1:77" ht="9.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row>
    <row r="155" spans="1:77" ht="9.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row>
    <row r="156" spans="1:77" ht="9.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row>
    <row r="157" spans="1:77" ht="9.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row>
    <row r="158" spans="1:77" ht="9.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row>
    <row r="159" spans="1:77" ht="9.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row>
    <row r="160" spans="1:77" ht="9.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row>
    <row r="161" spans="1:77" ht="9.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row>
    <row r="162" spans="1:77" ht="9.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row>
    <row r="163" spans="1:77" ht="9.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row>
    <row r="164" spans="1:77" ht="9.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row>
    <row r="165" spans="1:77" ht="9.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row>
    <row r="166" spans="1:77" ht="9.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row>
    <row r="167" spans="1:77" ht="9.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row>
    <row r="168" spans="1:77" ht="9.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row>
    <row r="169" spans="1:77" ht="9.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row>
    <row r="170" spans="1:77" ht="9.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row>
    <row r="171" spans="1:77" ht="9.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row>
    <row r="172" spans="1:77" ht="9.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row>
    <row r="173" spans="1:77" ht="9.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row>
    <row r="174" spans="1:77" ht="9.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row>
    <row r="175" spans="1:77" ht="9.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row>
    <row r="176" spans="1:77" ht="9.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row>
    <row r="177" spans="1:77" ht="9.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row>
    <row r="178" spans="1:77" ht="9.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row>
    <row r="179" spans="1:77" ht="9.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row>
    <row r="180" spans="1:77" ht="9.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row>
    <row r="181" spans="1:77" ht="9.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row>
    <row r="182" spans="1:77" ht="9.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row>
    <row r="183" spans="1:77" ht="9.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row>
    <row r="184" spans="1:77" ht="9.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row>
    <row r="185" spans="1:77" ht="9.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row>
    <row r="186" spans="1:77" ht="9.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row>
    <row r="187" spans="1:77" ht="9.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row>
    <row r="188" spans="1:77" ht="9.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row>
    <row r="189" spans="1:77" ht="9.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row>
    <row r="190" spans="1:77" ht="9.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row>
    <row r="191" spans="1:77" ht="9.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row>
    <row r="192" spans="1:77" ht="9.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row>
    <row r="193" spans="1:77" ht="9.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row>
    <row r="194" spans="1:77" ht="9.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row>
    <row r="195" spans="1:77" ht="9.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row>
    <row r="196" spans="1:77" ht="9.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row>
    <row r="197" spans="1:77" ht="9.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row>
    <row r="198" spans="1:77" ht="9.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row>
    <row r="199" spans="1:77" ht="9.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row>
    <row r="200" spans="1:77" ht="9.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row>
    <row r="201" spans="1:77" ht="9.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row>
    <row r="202" spans="1:77" ht="9.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row>
    <row r="203" spans="1:77" ht="9.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row>
    <row r="204" spans="1:77" ht="9.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row>
    <row r="205" spans="1:77" ht="9.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row>
    <row r="206" spans="1:77" ht="9.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row>
    <row r="207" spans="1:77" ht="9.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row>
    <row r="208" spans="1:77" ht="9.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row>
    <row r="209" spans="1:77" ht="9.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row>
    <row r="210" spans="1:77" ht="9.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row>
    <row r="211" spans="1:77" ht="9.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row>
    <row r="212" spans="1:77" ht="9.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row>
    <row r="213" spans="1:77" ht="9.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row>
    <row r="214" spans="1:77" ht="9.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row>
    <row r="215" spans="1:77" ht="9.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row>
    <row r="216" spans="1:77" ht="9.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row>
    <row r="217" spans="1:77" ht="9.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row>
    <row r="218" spans="1:77" ht="9.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row>
    <row r="219" spans="1:77" ht="9.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row>
    <row r="220" spans="1:77" ht="9.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row>
    <row r="221" spans="1:77" ht="9.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row>
    <row r="222" spans="1:77" ht="9.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row>
    <row r="223" spans="1:77" ht="9.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row>
    <row r="224" spans="1:77" ht="9.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row>
    <row r="225" spans="1:77" ht="9.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row>
    <row r="226" spans="1:77" ht="9.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row>
    <row r="227" spans="1:77" ht="9.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row>
    <row r="228" spans="1:77" ht="9.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row>
    <row r="229" spans="1:77" ht="9.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row>
    <row r="230" spans="1:77" ht="9.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row>
    <row r="231" spans="1:77" ht="9.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row>
    <row r="232" spans="1:77" ht="9.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row>
    <row r="233" spans="1:77" ht="9.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row>
    <row r="234" spans="1:77" ht="9.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row>
    <row r="235" spans="1:77" ht="9.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row>
    <row r="236" spans="1:77" ht="9.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row>
    <row r="237" spans="1:77" ht="9.7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row>
    <row r="238" spans="1:77" ht="9.7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row>
    <row r="239" spans="1:77" ht="9.7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row>
    <row r="240" spans="1:77" ht="9.7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row>
    <row r="241" spans="1:77" ht="9.7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row>
    <row r="242" spans="1:77" ht="9.7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row>
    <row r="243" spans="1:77" ht="9.7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row>
    <row r="244" spans="1:77" ht="9.7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row>
    <row r="245" spans="1:77" ht="9.7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row>
    <row r="246" spans="1:77" ht="9.7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row>
    <row r="247" spans="1:77" ht="9.7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row>
    <row r="248" spans="1:77" ht="9.7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row>
    <row r="249" spans="1:77" ht="9.7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row>
    <row r="250" spans="1:77" ht="9.7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row>
    <row r="251" spans="1:77" ht="9.7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row>
    <row r="252" spans="1:77" ht="9.7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row>
    <row r="253" spans="1:77" ht="9.7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row>
    <row r="254" ht="9.75" customHeight="1"/>
    <row r="255" ht="9.75" customHeight="1"/>
    <row r="256" ht="9.75" customHeight="1"/>
    <row r="257" ht="9.75" customHeight="1"/>
    <row r="258" ht="9.75" customHeight="1"/>
    <row r="259" ht="9.75" customHeight="1"/>
    <row r="260" ht="9.75" customHeight="1"/>
    <row r="261" ht="9.75" customHeight="1"/>
    <row r="262" ht="9.75" customHeight="1"/>
    <row r="263" ht="9.75" customHeight="1"/>
    <row r="264" ht="9.75" customHeight="1"/>
    <row r="265" ht="9.75" customHeight="1"/>
    <row r="266" ht="9.75" customHeight="1"/>
    <row r="267" ht="9.75" customHeight="1"/>
    <row r="268" ht="9.75" customHeight="1"/>
    <row r="269" ht="9.75" customHeight="1"/>
    <row r="270" ht="9.75" customHeight="1"/>
    <row r="271" ht="9.75" customHeight="1"/>
    <row r="272" ht="9.75" customHeight="1"/>
    <row r="273" ht="9.75" customHeight="1"/>
    <row r="274" ht="9.75" customHeight="1"/>
    <row r="275" ht="9.75" customHeight="1"/>
    <row r="276" ht="9.75" customHeight="1"/>
    <row r="277" ht="9.75" customHeight="1"/>
    <row r="278" ht="9.75" customHeight="1"/>
    <row r="279" ht="9.75" customHeight="1"/>
    <row r="280" ht="9.75" customHeight="1"/>
    <row r="281" ht="9.75" customHeight="1"/>
    <row r="282" ht="9.75" customHeight="1"/>
    <row r="283" ht="9.75" customHeight="1"/>
    <row r="284" ht="9.75" customHeight="1"/>
    <row r="285" ht="9.75" customHeight="1"/>
    <row r="286" ht="9.75" customHeight="1"/>
    <row r="287" ht="9.75" customHeight="1"/>
    <row r="288" ht="9.75" customHeight="1"/>
    <row r="289" ht="9.75" customHeight="1"/>
    <row r="290" ht="9.75" customHeight="1"/>
    <row r="291" ht="9.75" customHeight="1"/>
    <row r="292" ht="9.75" customHeight="1"/>
    <row r="293" ht="9.75" customHeight="1"/>
    <row r="294" ht="9.75" customHeight="1"/>
    <row r="295" ht="9.75" customHeight="1"/>
    <row r="296" ht="9.75" customHeight="1"/>
    <row r="297" ht="9.75" customHeight="1"/>
    <row r="298" ht="9.75" customHeight="1"/>
    <row r="299" ht="9.75" customHeight="1"/>
    <row r="300" ht="9.75" customHeight="1"/>
    <row r="301" ht="9.75" customHeight="1"/>
    <row r="302" ht="9.75" customHeight="1"/>
    <row r="303" ht="9.75" customHeight="1"/>
    <row r="304" ht="9.75" customHeight="1"/>
    <row r="305" ht="9.75" customHeight="1"/>
    <row r="306" ht="9.75" customHeight="1"/>
    <row r="307" ht="9.75" customHeight="1"/>
    <row r="308" ht="9.75" customHeight="1"/>
    <row r="309" ht="9.75" customHeight="1"/>
    <row r="310" ht="9.75" customHeight="1"/>
    <row r="311" ht="9.75" customHeight="1"/>
    <row r="312" ht="9.75" customHeight="1"/>
    <row r="313" ht="9.75" customHeight="1"/>
    <row r="314" ht="9.75" customHeight="1"/>
    <row r="315" ht="9.75" customHeight="1"/>
    <row r="316" ht="9.75" customHeight="1"/>
    <row r="317" ht="9.75" customHeight="1"/>
    <row r="318" ht="9.75" customHeight="1"/>
    <row r="319" ht="9.75" customHeight="1"/>
    <row r="320" ht="9.75" customHeight="1"/>
    <row r="321" ht="9.75" customHeight="1"/>
    <row r="322" ht="9.75" customHeight="1"/>
    <row r="323" ht="9.75" customHeight="1"/>
    <row r="324" ht="9.75" customHeight="1"/>
    <row r="325" ht="9.75" customHeight="1"/>
    <row r="326" ht="9.75" customHeight="1"/>
    <row r="327" ht="9.75" customHeight="1"/>
    <row r="328" ht="9.75" customHeight="1"/>
    <row r="329" ht="9.75" customHeight="1"/>
    <row r="330" ht="9.75" customHeight="1"/>
    <row r="331" ht="9.75" customHeight="1"/>
    <row r="332" ht="9.75" customHeight="1"/>
    <row r="333" ht="9.75" customHeight="1"/>
    <row r="334" ht="9.75" customHeight="1"/>
    <row r="335" ht="9.75" customHeight="1"/>
    <row r="336" ht="9.75" customHeight="1"/>
    <row r="337" ht="9.75" customHeight="1"/>
    <row r="338" ht="9.75" customHeight="1"/>
    <row r="339" ht="9.75" customHeight="1"/>
    <row r="340" ht="9.75" customHeight="1"/>
    <row r="341" ht="9.75" customHeight="1"/>
    <row r="342" ht="9.75" customHeight="1"/>
    <row r="343" ht="9.75" customHeight="1"/>
    <row r="344" ht="9.75" customHeight="1"/>
    <row r="345" ht="9.75" customHeight="1"/>
    <row r="346" ht="9.75" customHeight="1"/>
    <row r="347" ht="9.75" customHeight="1"/>
    <row r="348" ht="9.75" customHeight="1"/>
    <row r="349" ht="9.75" customHeight="1"/>
    <row r="350" ht="9.75" customHeight="1"/>
    <row r="351" ht="9.75" customHeight="1"/>
    <row r="352" ht="9.75" customHeight="1"/>
    <row r="353" ht="9.75" customHeight="1"/>
    <row r="354" ht="9.75" customHeight="1"/>
    <row r="355" ht="9.75" customHeight="1"/>
    <row r="356" ht="9.75" customHeight="1"/>
    <row r="357" ht="9.75" customHeight="1"/>
    <row r="358" ht="9.75" customHeight="1"/>
    <row r="359" ht="9.75" customHeight="1"/>
    <row r="360" ht="9.75" customHeight="1"/>
    <row r="361" ht="9.75" customHeight="1"/>
    <row r="362" ht="9.75" customHeight="1"/>
    <row r="363" ht="9.75" customHeight="1"/>
    <row r="364" ht="9.75" customHeight="1"/>
    <row r="365" ht="9.75" customHeight="1"/>
    <row r="366" ht="9.75" customHeight="1"/>
    <row r="367" ht="9.75" customHeight="1"/>
    <row r="368" ht="9.75" customHeight="1"/>
    <row r="369" ht="9.75" customHeight="1"/>
    <row r="370" ht="9.75" customHeight="1"/>
    <row r="371" ht="9.75" customHeight="1"/>
    <row r="372" ht="9.75" customHeight="1"/>
    <row r="373" ht="9.75" customHeight="1"/>
    <row r="374" ht="9.75" customHeight="1"/>
    <row r="375" ht="9.75" customHeight="1"/>
    <row r="376" ht="9.75" customHeight="1"/>
    <row r="377" ht="9.75" customHeight="1"/>
    <row r="378" ht="9.75" customHeight="1"/>
    <row r="379" ht="9.75" customHeight="1"/>
    <row r="380" ht="9.75" customHeight="1"/>
    <row r="381" ht="9.75" customHeight="1"/>
    <row r="382" ht="9.75" customHeight="1"/>
    <row r="383" ht="9.75" customHeight="1"/>
    <row r="384" ht="9.75" customHeight="1"/>
    <row r="385" ht="9.75" customHeight="1"/>
    <row r="386" ht="9.75" customHeight="1"/>
    <row r="387" ht="9.75" customHeight="1"/>
    <row r="388" ht="9.75" customHeight="1"/>
    <row r="389" ht="9.75" customHeight="1"/>
    <row r="390" ht="9.75" customHeight="1"/>
    <row r="391" ht="9.75" customHeight="1"/>
    <row r="392" ht="9.75" customHeight="1"/>
    <row r="393" ht="9.75" customHeight="1"/>
    <row r="394" ht="9.75" customHeight="1"/>
    <row r="395" ht="9.75" customHeight="1"/>
    <row r="396" ht="9.75" customHeight="1"/>
    <row r="397" ht="9.75" customHeight="1"/>
    <row r="398" ht="9.75" customHeight="1"/>
    <row r="399" ht="9.75" customHeight="1"/>
    <row r="400" ht="9.75" customHeight="1"/>
    <row r="401" ht="9.75" customHeight="1"/>
    <row r="402" ht="9.75" customHeight="1"/>
    <row r="403" ht="9.75" customHeight="1"/>
    <row r="404" ht="9.75" customHeight="1"/>
    <row r="405" ht="9.75" customHeight="1"/>
    <row r="406" ht="9.75" customHeight="1"/>
    <row r="407" ht="9.75" customHeight="1"/>
    <row r="408" ht="9.75" customHeight="1"/>
    <row r="409" ht="9.75" customHeight="1"/>
    <row r="410" ht="9.75" customHeight="1"/>
    <row r="411" ht="9.75" customHeight="1"/>
    <row r="412" ht="9.75" customHeight="1"/>
    <row r="413" ht="9.75" customHeight="1"/>
    <row r="414" ht="9.75" customHeight="1"/>
    <row r="415" ht="9.75" customHeight="1"/>
    <row r="416" ht="9.75" customHeight="1"/>
    <row r="417" ht="9.75" customHeight="1"/>
    <row r="418" ht="9.75" customHeight="1"/>
    <row r="419" ht="9.75" customHeight="1"/>
    <row r="420" ht="9.75" customHeight="1"/>
    <row r="421" ht="9.75" customHeight="1"/>
    <row r="422" ht="9.75" customHeight="1"/>
    <row r="423" ht="9.75" customHeight="1"/>
    <row r="424" ht="9.75" customHeight="1"/>
    <row r="425" ht="9.75" customHeight="1"/>
    <row r="426" ht="9.75" customHeight="1"/>
    <row r="427" ht="9.75" customHeight="1"/>
    <row r="428" ht="9.75" customHeight="1"/>
    <row r="429" ht="9.75" customHeight="1"/>
    <row r="430" ht="9.75" customHeight="1"/>
    <row r="431" ht="9.75" customHeight="1"/>
    <row r="432" ht="9.75" customHeight="1"/>
    <row r="433" ht="9.75" customHeight="1"/>
    <row r="434" ht="9.75" customHeight="1"/>
    <row r="435" ht="9.75" customHeight="1"/>
    <row r="436" ht="9.75" customHeight="1"/>
    <row r="437" ht="9.75" customHeight="1"/>
    <row r="438" ht="9.75" customHeight="1"/>
    <row r="439" ht="9.75" customHeight="1"/>
    <row r="440" ht="9.75" customHeight="1"/>
    <row r="441" ht="9.75" customHeight="1"/>
    <row r="442" ht="9.75" customHeight="1"/>
    <row r="443" ht="9.75" customHeight="1"/>
    <row r="444" ht="9.75" customHeight="1"/>
    <row r="445" ht="9.75" customHeight="1"/>
    <row r="446" ht="9.75" customHeight="1"/>
    <row r="447" ht="9.75" customHeight="1"/>
    <row r="448" ht="9.75" customHeight="1"/>
    <row r="449" ht="9.75" customHeight="1"/>
    <row r="450" ht="9.75" customHeight="1"/>
    <row r="451" ht="9.75" customHeight="1"/>
    <row r="452" ht="9.75" customHeight="1"/>
    <row r="453" ht="9.75" customHeight="1"/>
    <row r="454" ht="9.75" customHeight="1"/>
    <row r="455" ht="9.75" customHeight="1"/>
    <row r="456" ht="9.75" customHeight="1"/>
    <row r="457" ht="9.75" customHeight="1"/>
    <row r="458" ht="9.75" customHeight="1"/>
    <row r="459" ht="9.75" customHeight="1"/>
    <row r="460" ht="9.75" customHeight="1"/>
    <row r="461" ht="9.75" customHeight="1"/>
    <row r="462" ht="9.75" customHeight="1"/>
    <row r="463" ht="9.75" customHeight="1"/>
    <row r="464" ht="9.75" customHeight="1"/>
    <row r="465" ht="9.75" customHeight="1"/>
    <row r="466" ht="9.75" customHeight="1"/>
    <row r="467" ht="9.75" customHeight="1"/>
    <row r="468" ht="9.75" customHeight="1"/>
    <row r="469" ht="9.75" customHeight="1"/>
    <row r="470" ht="9.75" customHeight="1"/>
    <row r="471" ht="9.75" customHeight="1"/>
    <row r="472" ht="9.75" customHeight="1"/>
    <row r="473" ht="9.75" customHeight="1"/>
    <row r="474" ht="9.75" customHeight="1"/>
    <row r="475" ht="9.75" customHeight="1"/>
    <row r="476" ht="9.75" customHeight="1"/>
    <row r="477" ht="9.75" customHeight="1"/>
    <row r="478" ht="9.75" customHeight="1"/>
    <row r="479" ht="9.75" customHeight="1"/>
    <row r="480" ht="9.75" customHeight="1"/>
    <row r="481" ht="9.75" customHeight="1"/>
    <row r="482" ht="9.75" customHeight="1"/>
    <row r="483" ht="9.75" customHeight="1"/>
    <row r="484" ht="9.75" customHeight="1"/>
    <row r="485" ht="9.75" customHeight="1"/>
    <row r="486" ht="9.75" customHeight="1"/>
    <row r="487" ht="9.75" customHeight="1"/>
    <row r="488" ht="9.75" customHeight="1"/>
    <row r="489" ht="9.75" customHeight="1"/>
    <row r="490" ht="9.75" customHeight="1"/>
    <row r="491" ht="9.75" customHeight="1"/>
    <row r="492" ht="9.75" customHeight="1"/>
    <row r="493" ht="9.75" customHeight="1"/>
    <row r="494" ht="9.75" customHeight="1"/>
    <row r="495" ht="9.75" customHeight="1"/>
    <row r="496" ht="9.75" customHeight="1"/>
    <row r="497" ht="9.75" customHeight="1"/>
    <row r="498" ht="9.75" customHeight="1"/>
    <row r="499" ht="9.75" customHeight="1"/>
    <row r="500" ht="9.75" customHeight="1"/>
    <row r="501" ht="9.75" customHeight="1"/>
    <row r="502" ht="9.75" customHeight="1"/>
    <row r="503" ht="9.75" customHeight="1"/>
    <row r="504" ht="9.75" customHeight="1"/>
    <row r="505" ht="9.75" customHeight="1"/>
    <row r="506" ht="9.75" customHeight="1"/>
    <row r="507" ht="9.75" customHeight="1"/>
    <row r="508" ht="9.75" customHeight="1"/>
    <row r="509" ht="9.75" customHeight="1"/>
    <row r="510" ht="9.75" customHeight="1"/>
    <row r="511" ht="9.75" customHeight="1"/>
    <row r="512" ht="9.75" customHeight="1"/>
    <row r="513" ht="9.75" customHeight="1"/>
    <row r="514" ht="9.75" customHeight="1"/>
    <row r="515" ht="9.75" customHeight="1"/>
    <row r="516" ht="9.75" customHeight="1"/>
    <row r="517" ht="9.75" customHeight="1"/>
    <row r="518" ht="9.75" customHeight="1"/>
    <row r="519" ht="9.75" customHeight="1"/>
    <row r="520" ht="9.75" customHeight="1"/>
    <row r="521" ht="9.75" customHeight="1"/>
    <row r="522" ht="9.75" customHeight="1"/>
    <row r="523" ht="9.75" customHeight="1"/>
    <row r="524" ht="9.75" customHeight="1"/>
    <row r="525" ht="9.75" customHeight="1"/>
    <row r="526" ht="9.75" customHeight="1"/>
    <row r="527" ht="9.75" customHeight="1"/>
    <row r="528" ht="9.75" customHeight="1"/>
    <row r="529" ht="9.75" customHeight="1"/>
    <row r="530" ht="9.75" customHeight="1"/>
    <row r="531" ht="9.75" customHeight="1"/>
    <row r="532" ht="9.75" customHeight="1"/>
    <row r="533" ht="9.75" customHeight="1"/>
    <row r="534" ht="9.75" customHeight="1"/>
    <row r="535" ht="9.75" customHeight="1"/>
    <row r="536" ht="9.75" customHeight="1"/>
    <row r="537" ht="9.75" customHeight="1"/>
    <row r="538" ht="9.75" customHeight="1"/>
    <row r="539" ht="9.75" customHeight="1"/>
    <row r="540" ht="9.75" customHeight="1"/>
    <row r="541" ht="9.75" customHeight="1"/>
    <row r="542" ht="9.75" customHeight="1"/>
    <row r="543" ht="9.75" customHeight="1"/>
    <row r="544" ht="9.75" customHeight="1"/>
    <row r="545" ht="9.75" customHeight="1"/>
    <row r="546" ht="9.75" customHeight="1"/>
    <row r="547" ht="9.75" customHeight="1"/>
    <row r="548" ht="9.75" customHeight="1"/>
    <row r="549" ht="9.75" customHeight="1"/>
    <row r="550" ht="9.75" customHeight="1"/>
    <row r="551" ht="9.75" customHeight="1"/>
    <row r="552" ht="9.75" customHeight="1"/>
    <row r="553" ht="9.75" customHeight="1"/>
    <row r="554" ht="9.75" customHeight="1"/>
    <row r="555" ht="9.75" customHeight="1"/>
    <row r="556" ht="9.75" customHeight="1"/>
    <row r="557" ht="9.75" customHeight="1"/>
    <row r="558" ht="9.75" customHeight="1"/>
    <row r="559" ht="9.75" customHeight="1"/>
    <row r="560" ht="9.75" customHeight="1"/>
    <row r="561" ht="9.75" customHeight="1"/>
    <row r="562" ht="9.75" customHeight="1"/>
    <row r="563" ht="9.75" customHeight="1"/>
    <row r="564" ht="9.75" customHeight="1"/>
    <row r="565" ht="9.75" customHeight="1"/>
    <row r="566" ht="9.75" customHeight="1"/>
    <row r="567" ht="9.75" customHeight="1"/>
    <row r="568" ht="9.75" customHeight="1"/>
    <row r="569" ht="9.75" customHeight="1"/>
    <row r="570" ht="9.75" customHeight="1"/>
    <row r="571" ht="9.75" customHeight="1"/>
    <row r="572" ht="9.75" customHeight="1"/>
    <row r="573" ht="9.75" customHeight="1"/>
    <row r="574" ht="9.75" customHeight="1"/>
    <row r="575" ht="9.75" customHeight="1"/>
    <row r="576" ht="9.75" customHeight="1"/>
    <row r="577" ht="9.75" customHeight="1"/>
    <row r="578" ht="9.75" customHeight="1"/>
    <row r="579" ht="9.75" customHeight="1"/>
    <row r="580" ht="9.75" customHeight="1"/>
    <row r="581" ht="9.75" customHeight="1"/>
    <row r="582" ht="9.75" customHeight="1"/>
    <row r="583" ht="9.75" customHeight="1"/>
    <row r="584" ht="9.75" customHeight="1"/>
    <row r="585" ht="9.75" customHeight="1"/>
    <row r="586" ht="9.75" customHeight="1"/>
    <row r="587" ht="9.75" customHeight="1"/>
    <row r="588" ht="9.75" customHeight="1"/>
    <row r="589" ht="9.75" customHeight="1"/>
    <row r="590" ht="9.75" customHeight="1"/>
    <row r="591" ht="9.75" customHeight="1"/>
    <row r="592" ht="9.75" customHeight="1"/>
    <row r="593" ht="9.75" customHeight="1"/>
    <row r="594" ht="9.75" customHeight="1"/>
    <row r="595" ht="9.75" customHeight="1"/>
    <row r="596" ht="9.75" customHeight="1"/>
    <row r="597" ht="9.75" customHeight="1"/>
    <row r="598" ht="9.75" customHeight="1"/>
    <row r="599" ht="9.75" customHeight="1"/>
    <row r="600" ht="9.75" customHeight="1"/>
    <row r="601" ht="9.75" customHeight="1"/>
    <row r="602" ht="9.75" customHeight="1"/>
    <row r="603" ht="9.75" customHeight="1"/>
    <row r="604" ht="9.75" customHeight="1"/>
    <row r="605" ht="9.75" customHeight="1"/>
    <row r="606" ht="9.75" customHeight="1"/>
    <row r="607" ht="9.75" customHeight="1"/>
    <row r="608" ht="9.75" customHeight="1"/>
    <row r="609" ht="9.75" customHeight="1"/>
    <row r="610" ht="9.75" customHeight="1"/>
    <row r="611" ht="9.75" customHeight="1"/>
    <row r="612" ht="9.75" customHeight="1"/>
    <row r="613" ht="9.75" customHeight="1"/>
    <row r="614" ht="9.75" customHeight="1"/>
    <row r="615" ht="9.75" customHeight="1"/>
    <row r="616" ht="9.75" customHeight="1"/>
    <row r="617" ht="9.75" customHeight="1"/>
    <row r="618" ht="9.75" customHeight="1"/>
    <row r="619" ht="9.75" customHeight="1"/>
    <row r="620" ht="9.75" customHeight="1"/>
    <row r="621" ht="9.75" customHeight="1"/>
    <row r="622" ht="9.75" customHeight="1"/>
    <row r="623" ht="9.75" customHeight="1"/>
    <row r="624" ht="9.75" customHeight="1"/>
    <row r="625" ht="9.75" customHeight="1"/>
    <row r="626" ht="9.75" customHeight="1"/>
    <row r="627" ht="9.75" customHeight="1"/>
    <row r="628" ht="9.75" customHeight="1"/>
    <row r="629" ht="9.75" customHeight="1"/>
    <row r="630" ht="9.75" customHeight="1"/>
    <row r="631" ht="9.75" customHeight="1"/>
    <row r="632" ht="9.75" customHeight="1"/>
    <row r="633" ht="9.75" customHeight="1"/>
    <row r="634" ht="9.75" customHeight="1"/>
    <row r="635" ht="9.75" customHeight="1"/>
    <row r="636" ht="9.75" customHeight="1"/>
    <row r="637" ht="9.75" customHeight="1"/>
    <row r="638" ht="9.75" customHeight="1"/>
    <row r="639" ht="9.75" customHeight="1"/>
    <row r="640" ht="9.75" customHeight="1"/>
    <row r="641" ht="9.75" customHeight="1"/>
    <row r="642" ht="9.75" customHeight="1"/>
    <row r="643" ht="9.75" customHeight="1"/>
    <row r="644" ht="9.75" customHeight="1"/>
    <row r="645" ht="9.75" customHeight="1"/>
    <row r="646" ht="9.75" customHeight="1"/>
    <row r="647" ht="9.75" customHeight="1"/>
    <row r="648" ht="9.75" customHeight="1"/>
    <row r="649" ht="9.75" customHeight="1"/>
    <row r="650" ht="9.75" customHeight="1"/>
    <row r="651" ht="9.75" customHeight="1"/>
    <row r="652" ht="9.75" customHeight="1"/>
    <row r="653" ht="9.75" customHeight="1"/>
    <row r="654" ht="9.75" customHeight="1"/>
    <row r="655" ht="9.75" customHeight="1"/>
    <row r="656" ht="9.75" customHeight="1"/>
    <row r="657" ht="9.75" customHeight="1"/>
    <row r="658" ht="9.75" customHeight="1"/>
    <row r="659" ht="9.75" customHeight="1"/>
    <row r="660" ht="9.75" customHeight="1"/>
    <row r="661" ht="9.75" customHeight="1"/>
    <row r="662" ht="9.75" customHeight="1"/>
    <row r="663" ht="9.75" customHeight="1"/>
    <row r="664" ht="9.75" customHeight="1"/>
    <row r="665" ht="9.75" customHeight="1"/>
    <row r="666" ht="9.75" customHeight="1"/>
    <row r="667" ht="9.75" customHeight="1"/>
    <row r="668" ht="9.75" customHeight="1"/>
    <row r="669" ht="9.75" customHeight="1"/>
    <row r="670" ht="9.75" customHeight="1"/>
    <row r="671" ht="9.75" customHeight="1"/>
    <row r="672" ht="9.75" customHeight="1"/>
    <row r="673" ht="9.75" customHeight="1"/>
    <row r="674" ht="9.75" customHeight="1"/>
    <row r="675" ht="9.75" customHeight="1"/>
    <row r="676" ht="9.75" customHeight="1"/>
    <row r="677" ht="9.75" customHeight="1"/>
    <row r="678" ht="9.75" customHeight="1"/>
    <row r="679" ht="9.75" customHeight="1"/>
    <row r="680" ht="9.75" customHeight="1"/>
    <row r="681" ht="9.75" customHeight="1"/>
    <row r="682" ht="9.75" customHeight="1"/>
    <row r="683" ht="9.75" customHeight="1"/>
    <row r="684" ht="9.75" customHeight="1"/>
    <row r="685" ht="9.75" customHeight="1"/>
    <row r="686" ht="9.75" customHeight="1"/>
    <row r="687" ht="9.75" customHeight="1"/>
    <row r="688" ht="9.75" customHeight="1"/>
    <row r="689" ht="9.75" customHeight="1"/>
    <row r="690" ht="9.75" customHeight="1"/>
    <row r="691" ht="9.75" customHeight="1"/>
    <row r="692" ht="9.75" customHeight="1"/>
    <row r="693" ht="9.75" customHeight="1"/>
    <row r="694" ht="9.75" customHeight="1"/>
    <row r="695" ht="9.75" customHeight="1"/>
    <row r="696" ht="9.75" customHeight="1"/>
    <row r="697" ht="9.75" customHeight="1"/>
    <row r="698" ht="9.75" customHeight="1"/>
    <row r="699" ht="9.75" customHeight="1"/>
    <row r="700" ht="9.75" customHeight="1"/>
    <row r="701" ht="9.75" customHeight="1"/>
    <row r="702" ht="9.75" customHeight="1"/>
    <row r="703" ht="9.75" customHeight="1"/>
    <row r="704" ht="9.75" customHeight="1"/>
    <row r="705" ht="9.75" customHeight="1"/>
    <row r="706" ht="9.75" customHeight="1"/>
    <row r="707" ht="9.75" customHeight="1"/>
    <row r="708" ht="9.75" customHeight="1"/>
    <row r="709" ht="9.75" customHeight="1"/>
    <row r="710" ht="9.75" customHeight="1"/>
    <row r="711" ht="9.75" customHeight="1"/>
    <row r="712" ht="9.75" customHeight="1"/>
    <row r="713" ht="9.75" customHeight="1"/>
    <row r="714" ht="9.75" customHeight="1"/>
    <row r="715" ht="9.75" customHeight="1"/>
    <row r="716" ht="9.75" customHeight="1"/>
    <row r="717" ht="9.75" customHeight="1"/>
    <row r="718" ht="9.75" customHeight="1"/>
    <row r="719" ht="9.75" customHeight="1"/>
    <row r="720" ht="9.75" customHeight="1"/>
    <row r="721" ht="9.75" customHeight="1"/>
    <row r="722" ht="9.75" customHeight="1"/>
    <row r="723" ht="9.75" customHeight="1"/>
    <row r="724" ht="9.75" customHeight="1"/>
    <row r="725" ht="9.75" customHeight="1"/>
    <row r="726" ht="9.75" customHeight="1"/>
    <row r="727" ht="9.75" customHeight="1"/>
    <row r="728" ht="9.75" customHeight="1"/>
    <row r="729" ht="9.75" customHeight="1"/>
    <row r="730" ht="9.75" customHeight="1"/>
    <row r="731" ht="9.75" customHeight="1"/>
    <row r="732" ht="9.75" customHeight="1"/>
    <row r="733" ht="9.75" customHeight="1"/>
    <row r="734" ht="9.75" customHeight="1"/>
    <row r="735" ht="9.75" customHeight="1"/>
    <row r="736" ht="9.75" customHeight="1"/>
    <row r="737" ht="9.75" customHeight="1"/>
    <row r="738" ht="9.75" customHeight="1"/>
    <row r="739" ht="9.75" customHeight="1"/>
    <row r="740" ht="9.75" customHeight="1"/>
    <row r="741" ht="9.75" customHeight="1"/>
    <row r="742" ht="9.75" customHeight="1"/>
    <row r="743" ht="9.75" customHeight="1"/>
    <row r="744" ht="9.75" customHeight="1"/>
    <row r="745" ht="9.75" customHeight="1"/>
    <row r="746" ht="9.75" customHeight="1"/>
    <row r="747" ht="9.75" customHeight="1"/>
    <row r="748" ht="9.75" customHeight="1"/>
    <row r="749" ht="9.75" customHeight="1"/>
    <row r="750" ht="9.75" customHeight="1"/>
    <row r="751" ht="9.75" customHeight="1"/>
    <row r="752" ht="9.75" customHeight="1"/>
    <row r="753" ht="9.75" customHeight="1"/>
    <row r="754" ht="9.75" customHeight="1"/>
    <row r="755" ht="9.75" customHeight="1"/>
    <row r="756" ht="9.75" customHeight="1"/>
    <row r="757" ht="9.75" customHeight="1"/>
    <row r="758" ht="9.75" customHeight="1"/>
    <row r="759" ht="9.75" customHeight="1"/>
    <row r="760" ht="9.75" customHeight="1"/>
    <row r="761" ht="9.75" customHeight="1"/>
    <row r="762" ht="9.75" customHeight="1"/>
    <row r="763" ht="9.75" customHeight="1"/>
    <row r="764" ht="9.75" customHeight="1"/>
    <row r="765" ht="9.75" customHeight="1"/>
    <row r="766" ht="9.75" customHeight="1"/>
    <row r="767" ht="9.75" customHeight="1"/>
    <row r="768" ht="9.75" customHeight="1"/>
    <row r="769" ht="9.75" customHeight="1"/>
    <row r="770" ht="9.75" customHeight="1"/>
    <row r="771" ht="9.75" customHeight="1"/>
    <row r="772" ht="9.75" customHeight="1"/>
    <row r="773" ht="9.75" customHeight="1"/>
    <row r="774" ht="9.75" customHeight="1"/>
    <row r="775" ht="9.75" customHeight="1"/>
    <row r="776" ht="9.75" customHeight="1"/>
    <row r="777" ht="9.75" customHeight="1"/>
    <row r="778" ht="9.75" customHeight="1"/>
    <row r="779" ht="9.75" customHeight="1"/>
    <row r="780" ht="9.75" customHeight="1"/>
    <row r="781" ht="9.75" customHeight="1"/>
    <row r="782" ht="9.75" customHeight="1"/>
    <row r="783" ht="9.75" customHeight="1"/>
    <row r="784" ht="9.75" customHeight="1"/>
    <row r="785" ht="9.75" customHeight="1"/>
    <row r="786" ht="9.75" customHeight="1"/>
    <row r="787" ht="9.75" customHeight="1"/>
    <row r="788" ht="9.75" customHeight="1"/>
    <row r="789" ht="9.75" customHeight="1"/>
    <row r="790" ht="9.75" customHeight="1"/>
    <row r="791" ht="9.75" customHeight="1"/>
    <row r="792" ht="9.75" customHeight="1"/>
    <row r="793" ht="9.75" customHeight="1"/>
    <row r="794" ht="9.75" customHeight="1"/>
    <row r="795" ht="9.75" customHeight="1"/>
    <row r="796" ht="9.75" customHeight="1"/>
    <row r="797" ht="9.75" customHeight="1"/>
    <row r="798" ht="9.75" customHeight="1"/>
    <row r="799" ht="9.75" customHeight="1"/>
    <row r="800" ht="9.75" customHeight="1"/>
    <row r="801" ht="9.75" customHeight="1"/>
    <row r="802" ht="9.75" customHeight="1"/>
    <row r="803" ht="9.75" customHeight="1"/>
    <row r="804" ht="9.75" customHeight="1"/>
    <row r="805" ht="9.75" customHeight="1"/>
    <row r="806" ht="9.75" customHeight="1"/>
    <row r="807" ht="9.75" customHeight="1"/>
    <row r="808" ht="9.75" customHeight="1"/>
    <row r="809" ht="9.75" customHeight="1"/>
    <row r="810" ht="9.75" customHeight="1"/>
    <row r="811" ht="9.75" customHeight="1"/>
    <row r="812" ht="9.75" customHeight="1"/>
    <row r="813" ht="9.75" customHeight="1"/>
    <row r="814" ht="9.75" customHeight="1"/>
    <row r="815" ht="9.75" customHeight="1"/>
    <row r="816" ht="9.75" customHeight="1"/>
    <row r="817" ht="9.75" customHeight="1"/>
    <row r="818" ht="9.75" customHeight="1"/>
    <row r="819" ht="9.75" customHeight="1"/>
    <row r="820" ht="9.75" customHeight="1"/>
    <row r="821" ht="9.75" customHeight="1"/>
    <row r="822" ht="9.75" customHeight="1"/>
    <row r="823" ht="9.75" customHeight="1"/>
    <row r="824" ht="9.75" customHeight="1"/>
    <row r="825" ht="9.75" customHeight="1"/>
    <row r="826" ht="9.75" customHeight="1"/>
    <row r="827" ht="9.75" customHeight="1"/>
    <row r="828" ht="9.75" customHeight="1"/>
    <row r="829" ht="9.75" customHeight="1"/>
    <row r="830" ht="9.75" customHeight="1"/>
    <row r="831" ht="9.75" customHeight="1"/>
    <row r="832" ht="9.75" customHeight="1"/>
    <row r="833" ht="9.75" customHeight="1"/>
    <row r="834" ht="9.75" customHeight="1"/>
    <row r="835" ht="9.75" customHeight="1"/>
    <row r="836" ht="9.75" customHeight="1"/>
    <row r="837" ht="9.75" customHeight="1"/>
    <row r="838" ht="9.75" customHeight="1"/>
    <row r="839" ht="9.75" customHeight="1"/>
    <row r="840" ht="9.75" customHeight="1"/>
    <row r="841" ht="9.75" customHeight="1"/>
    <row r="842" ht="9.75" customHeight="1"/>
    <row r="843" ht="9.75" customHeight="1"/>
    <row r="844" ht="9.75" customHeight="1"/>
    <row r="845" ht="9.75" customHeight="1"/>
    <row r="846" ht="9.75" customHeight="1"/>
    <row r="847" ht="9.75" customHeight="1"/>
    <row r="848" ht="9.75" customHeight="1"/>
    <row r="849" ht="9.75" customHeight="1"/>
    <row r="850" ht="9.75" customHeight="1"/>
    <row r="851" ht="9.75" customHeight="1"/>
    <row r="852" ht="9.75" customHeight="1"/>
    <row r="853" ht="9.75" customHeight="1"/>
    <row r="854" ht="9.75" customHeight="1"/>
    <row r="855" ht="9.75" customHeight="1"/>
    <row r="856" ht="9.75" customHeight="1"/>
    <row r="857" ht="9.75" customHeight="1"/>
    <row r="858" ht="9.75" customHeight="1"/>
    <row r="859" ht="9.75" customHeight="1"/>
    <row r="860" ht="9.75" customHeight="1"/>
    <row r="861" ht="9.75" customHeight="1"/>
    <row r="862" ht="9.75" customHeight="1"/>
    <row r="863" ht="9.75" customHeight="1"/>
    <row r="864" ht="9.75" customHeight="1"/>
    <row r="865" ht="9.75" customHeight="1"/>
    <row r="866" ht="9.75" customHeight="1"/>
    <row r="867" ht="9.75" customHeight="1"/>
    <row r="868" ht="9.75" customHeight="1"/>
    <row r="869" ht="9.75" customHeight="1"/>
    <row r="870" ht="9.75" customHeight="1"/>
    <row r="871" ht="9.75" customHeight="1"/>
    <row r="872" ht="9.75" customHeight="1"/>
    <row r="873" ht="9.75" customHeight="1"/>
    <row r="874" ht="9.75" customHeight="1"/>
    <row r="875" ht="9.75" customHeight="1"/>
    <row r="876" ht="9.75" customHeight="1"/>
    <row r="877" ht="9.75" customHeight="1"/>
    <row r="878" ht="9.75" customHeight="1"/>
    <row r="879" ht="9.75" customHeight="1"/>
    <row r="880" ht="9.75" customHeight="1"/>
    <row r="881" ht="9.75" customHeight="1"/>
    <row r="882" ht="9.75" customHeight="1"/>
    <row r="883" ht="9.75" customHeight="1"/>
    <row r="884" ht="9.75" customHeight="1"/>
    <row r="885" ht="9.75" customHeight="1"/>
    <row r="886" ht="9.75" customHeight="1"/>
    <row r="887" ht="9.75" customHeight="1"/>
    <row r="888" ht="9.75" customHeight="1"/>
    <row r="889" ht="9.75" customHeight="1"/>
    <row r="890" ht="9.75" customHeight="1"/>
    <row r="891" ht="9.75" customHeight="1"/>
    <row r="892" ht="9.75" customHeight="1"/>
    <row r="893" ht="9.75" customHeight="1"/>
    <row r="894" ht="9.75" customHeight="1"/>
    <row r="895" ht="9.75" customHeight="1"/>
    <row r="896" ht="9.75" customHeight="1"/>
    <row r="897" ht="9.75" customHeight="1"/>
    <row r="898" ht="9.75" customHeight="1"/>
    <row r="899" ht="9.75" customHeight="1"/>
    <row r="900" ht="9.75" customHeight="1"/>
    <row r="901" ht="9.75" customHeight="1"/>
    <row r="902" ht="9.75" customHeight="1"/>
    <row r="903" ht="9.75" customHeight="1"/>
    <row r="904" ht="9.75" customHeight="1"/>
    <row r="905" ht="9.75" customHeight="1"/>
    <row r="906" ht="9.75" customHeight="1"/>
    <row r="907" ht="9.75" customHeight="1"/>
    <row r="908" ht="9.75" customHeight="1"/>
    <row r="909" ht="9.75" customHeight="1"/>
    <row r="910" ht="9.75" customHeight="1"/>
    <row r="911" ht="9.75" customHeight="1"/>
    <row r="912" ht="9.75" customHeight="1"/>
    <row r="913" ht="9.75" customHeight="1"/>
    <row r="914" ht="9.75" customHeight="1"/>
    <row r="915" ht="9.75" customHeight="1"/>
    <row r="916" ht="9.75" customHeight="1"/>
    <row r="917" ht="9.75" customHeight="1"/>
    <row r="918" ht="9.75" customHeight="1"/>
    <row r="919" ht="9.75" customHeight="1"/>
    <row r="920" ht="9.75" customHeight="1"/>
    <row r="921" ht="9.75" customHeight="1"/>
    <row r="922" ht="9.75" customHeight="1"/>
    <row r="923" ht="9.75" customHeight="1"/>
    <row r="924" ht="9.75" customHeight="1"/>
    <row r="925" ht="9.75" customHeight="1"/>
    <row r="926" ht="9.75" customHeight="1"/>
    <row r="927" ht="9.75" customHeight="1"/>
    <row r="928" ht="9.75" customHeight="1"/>
    <row r="929" ht="9.75" customHeight="1"/>
    <row r="930" ht="9.75" customHeight="1"/>
    <row r="931" ht="9.75" customHeight="1"/>
    <row r="932" ht="9.75" customHeight="1"/>
    <row r="933" ht="9.75" customHeight="1"/>
    <row r="934" ht="9.75" customHeight="1"/>
    <row r="935" ht="9.75" customHeight="1"/>
    <row r="936" ht="9.75" customHeight="1"/>
    <row r="937" ht="9.75" customHeight="1"/>
    <row r="938" ht="9.75" customHeight="1"/>
    <row r="939" ht="9.75" customHeight="1"/>
    <row r="940" ht="9.75" customHeight="1"/>
    <row r="941" ht="9.75" customHeight="1"/>
    <row r="942" ht="9.75" customHeight="1"/>
    <row r="943" ht="9.75" customHeight="1"/>
    <row r="944" ht="9.75" customHeight="1"/>
    <row r="945" ht="9.75" customHeight="1"/>
    <row r="946" ht="9.75" customHeight="1"/>
    <row r="947" ht="9.75" customHeight="1"/>
    <row r="948" ht="9.75" customHeight="1"/>
    <row r="949" ht="9.75" customHeight="1"/>
    <row r="950" ht="9.75" customHeight="1"/>
    <row r="951" ht="9.75" customHeight="1"/>
    <row r="952" ht="9.75" customHeight="1"/>
    <row r="953" ht="9.75" customHeight="1"/>
    <row r="954" ht="9.75" customHeight="1"/>
    <row r="955" ht="9.75" customHeight="1"/>
    <row r="956" ht="9.75" customHeight="1"/>
    <row r="957" ht="9.75" customHeight="1"/>
    <row r="958" ht="9.75" customHeight="1"/>
    <row r="959" ht="9.75" customHeight="1"/>
    <row r="960" ht="9.75" customHeight="1"/>
    <row r="961" ht="9.75" customHeight="1"/>
    <row r="962" ht="9.75" customHeight="1"/>
    <row r="963" ht="9.75" customHeight="1"/>
    <row r="964" ht="9.75" customHeight="1"/>
    <row r="965" ht="9.75" customHeight="1"/>
    <row r="966" ht="9.75" customHeight="1"/>
    <row r="967" ht="9.75" customHeight="1"/>
    <row r="968" ht="9.75" customHeight="1"/>
    <row r="969" ht="9.75" customHeight="1"/>
    <row r="970" ht="9.75" customHeight="1"/>
    <row r="971" ht="9.75" customHeight="1"/>
    <row r="972" ht="9.75" customHeight="1"/>
    <row r="973" ht="9.75" customHeight="1"/>
    <row r="974" ht="9.75" customHeight="1"/>
    <row r="975" ht="9.75" customHeight="1"/>
    <row r="976" ht="9.75" customHeight="1"/>
    <row r="977" ht="9.75" customHeight="1"/>
    <row r="978" ht="9.75" customHeight="1"/>
    <row r="979" ht="9.75" customHeight="1"/>
    <row r="980" ht="9.75" customHeight="1"/>
    <row r="981" ht="9.75" customHeight="1"/>
    <row r="982" ht="9.75" customHeight="1"/>
    <row r="983" ht="9.75" customHeight="1"/>
    <row r="984" ht="9.75" customHeight="1"/>
    <row r="985" ht="9.75" customHeight="1"/>
    <row r="986" ht="9.75" customHeight="1"/>
    <row r="987" ht="9.75" customHeight="1"/>
    <row r="988" ht="9.75" customHeight="1"/>
    <row r="989" ht="9.75" customHeight="1"/>
    <row r="990" ht="9.75" customHeight="1"/>
    <row r="991" ht="9.75" customHeight="1"/>
    <row r="992" ht="9.75" customHeight="1"/>
    <row r="993" ht="9.75" customHeight="1"/>
    <row r="994" ht="9.75" customHeight="1"/>
    <row r="995" ht="9.75" customHeight="1"/>
    <row r="996" ht="9.75" customHeight="1"/>
    <row r="997" ht="9.75" customHeight="1"/>
    <row r="998" ht="9.75" customHeight="1"/>
    <row r="999" ht="9.75" customHeight="1"/>
    <row r="1000" ht="9.75" customHeight="1"/>
    <row r="1001" ht="9.75" customHeight="1"/>
    <row r="1002" ht="9.75" customHeight="1"/>
    <row r="1003" ht="9.75" customHeight="1"/>
    <row r="1004" ht="9.75" customHeight="1"/>
    <row r="1005" ht="9.75" customHeight="1"/>
    <row r="1006" ht="9.75" customHeight="1"/>
    <row r="1007" ht="9.75" customHeight="1"/>
    <row r="1008" ht="9.75" customHeight="1"/>
    <row r="1009" ht="9.75" customHeight="1"/>
    <row r="1010" ht="9.75" customHeight="1"/>
    <row r="1011" ht="9.75" customHeight="1"/>
    <row r="1012" ht="9.75" customHeight="1"/>
    <row r="1013" ht="9.75" customHeight="1"/>
    <row r="1014" ht="9.75" customHeight="1"/>
    <row r="1015" ht="9.75" customHeight="1"/>
    <row r="1016" ht="9.75" customHeight="1"/>
  </sheetData>
  <sheetProtection/>
  <mergeCells count="82">
    <mergeCell ref="Z46:AW48"/>
    <mergeCell ref="AY46:BV48"/>
    <mergeCell ref="B3:I3"/>
    <mergeCell ref="J3:O3"/>
    <mergeCell ref="R3:Y3"/>
    <mergeCell ref="Z3:AD3"/>
    <mergeCell ref="AG3:AL3"/>
    <mergeCell ref="AM3:AQ3"/>
    <mergeCell ref="AT3:AY3"/>
    <mergeCell ref="AZ3:BE3"/>
    <mergeCell ref="BH3:BM3"/>
    <mergeCell ref="BN3:BS3"/>
    <mergeCell ref="B5:I5"/>
    <mergeCell ref="J5:Q5"/>
    <mergeCell ref="U5:AA5"/>
    <mergeCell ref="AB5:AG5"/>
    <mergeCell ref="AH5:AJ5"/>
    <mergeCell ref="AK5:AP5"/>
    <mergeCell ref="AQ5:BU5"/>
    <mergeCell ref="J36:O36"/>
    <mergeCell ref="P36:S36"/>
    <mergeCell ref="J35:O35"/>
    <mergeCell ref="P35:S35"/>
    <mergeCell ref="J32:O32"/>
    <mergeCell ref="P32:S32"/>
    <mergeCell ref="J33:O33"/>
    <mergeCell ref="P33:S33"/>
    <mergeCell ref="J34:O34"/>
    <mergeCell ref="P34:S34"/>
    <mergeCell ref="C7:T7"/>
    <mergeCell ref="U7:BC7"/>
    <mergeCell ref="J40:O40"/>
    <mergeCell ref="P40:S40"/>
    <mergeCell ref="J38:O38"/>
    <mergeCell ref="P38:S38"/>
    <mergeCell ref="J39:O39"/>
    <mergeCell ref="P39:S39"/>
    <mergeCell ref="J42:O42"/>
    <mergeCell ref="P42:S42"/>
    <mergeCell ref="J41:O41"/>
    <mergeCell ref="P41:S41"/>
    <mergeCell ref="J37:O37"/>
    <mergeCell ref="P37:S37"/>
    <mergeCell ref="D12:E12"/>
    <mergeCell ref="D13:E13"/>
    <mergeCell ref="D14:E14"/>
    <mergeCell ref="D15:E15"/>
    <mergeCell ref="D16:E16"/>
    <mergeCell ref="D17:E17"/>
    <mergeCell ref="D22:E22"/>
    <mergeCell ref="D23:E23"/>
    <mergeCell ref="D24:E24"/>
    <mergeCell ref="D25:E25"/>
    <mergeCell ref="D18:E18"/>
    <mergeCell ref="D19:E19"/>
    <mergeCell ref="D20:E20"/>
    <mergeCell ref="D21:E21"/>
    <mergeCell ref="D30:E30"/>
    <mergeCell ref="D31:E31"/>
    <mergeCell ref="D32:E32"/>
    <mergeCell ref="D33:E33"/>
    <mergeCell ref="D26:E26"/>
    <mergeCell ref="D27:E27"/>
    <mergeCell ref="D28:E28"/>
    <mergeCell ref="D29:E29"/>
    <mergeCell ref="D39:E39"/>
    <mergeCell ref="D40:E40"/>
    <mergeCell ref="D41:E41"/>
    <mergeCell ref="D34:E34"/>
    <mergeCell ref="D35:E35"/>
    <mergeCell ref="D36:E36"/>
    <mergeCell ref="D37:E37"/>
    <mergeCell ref="C46:W48"/>
    <mergeCell ref="D42:E42"/>
    <mergeCell ref="D43:E43"/>
    <mergeCell ref="D44:E44"/>
    <mergeCell ref="D45:E45"/>
    <mergeCell ref="C9:C45"/>
    <mergeCell ref="D9:E9"/>
    <mergeCell ref="D10:E10"/>
    <mergeCell ref="D11:E11"/>
    <mergeCell ref="D38:E38"/>
  </mergeCells>
  <conditionalFormatting sqref="J14:J31 J43:S45 T24:T45 AP9:AP44 AQ9:BT45 AO45 AO9:AO43 AN44:AN45 AN9:AN42 AM43:AM45 AM9:AM41 AL42:AL45 AL9:AL40 AK41:AK45 AK9:AK39 AJ40:AJ45 AJ9:AJ38 AI39:AI45 AI9:AI37 AH38:AH45 AH9:AH36 AG37:AG45 AG9:AG35 AF36:AF45 AF9:AF34 AE35:AE45 AE9:AE33 AD34:AD45 AD9:AD32 AC33:AC45 AC9:AC31 AB32:AB45 AB9:AB30 AA31:AA45 AA9:AA29 Z30:Z45 Z9:Z28 Y29:Y45 Y9:Y27 X28:X45 X9:X26 W27:W45 W9:W25 V26:V45 V9:V24 U25:U45 U9:U23 T9:T22 S23:S31 S9:S21 R22:R31 R9:R20 Q21:Q31 Q9:Q19 P20:P31 P9:P18 O19:O31 O9:O17 N18:N31 N9:N16 M17:M31 M9:M15 L16:L31 L9:L14 K15:K31 K9:K13 J9:J12 I13:I45 I9:I11 H12:H45 H9:H10 G11:G45 G9 F10:F45">
    <cfRule type="expression" priority="1" dxfId="19" stopIfTrue="1">
      <formula>F9=$J$3</formula>
    </cfRule>
  </conditionalFormatting>
  <conditionalFormatting sqref="F9 G10 H11 I12 J13 K14 L15 M16 N17 O18 P19 Q20 R21 S22 T23 U24 V25 W26 X27 Y28 Z29 AA30 AB31 AC32 AD33 AE34 AF35 AG36 AH37 AI38 AJ39 AK40 AL41 AM42 AN43 AO44 AP45">
    <cfRule type="expression" priority="2" dxfId="20" stopIfTrue="1">
      <formula>F9=$J$3</formula>
    </cfRule>
  </conditionalFormatting>
  <printOptions/>
  <pageMargins left="0.75" right="0.75" top="1" bottom="1" header="0.5" footer="0.5"/>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Ortek_5</cp:lastModifiedBy>
  <dcterms:created xsi:type="dcterms:W3CDTF">1999-05-26T11:21:22Z</dcterms:created>
  <dcterms:modified xsi:type="dcterms:W3CDTF">2013-03-23T08:20:28Z</dcterms:modified>
  <cp:category/>
  <cp:version/>
  <cp:contentType/>
  <cp:contentStatus/>
</cp:coreProperties>
</file>