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40" windowHeight="8580" activeTab="0"/>
  </bookViews>
  <sheets>
    <sheet name="KazanDairesi" sheetId="1" r:id="rId1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C5" authorId="0">
      <text>
        <r>
          <rPr>
            <b/>
            <sz val="8"/>
            <rFont val="Tahoma"/>
            <family val="0"/>
          </rPr>
          <t xml:space="preserve">Dikkat!!!
</t>
        </r>
        <r>
          <rPr>
            <sz val="8"/>
            <rFont val="Tahoma"/>
            <family val="0"/>
          </rPr>
          <t xml:space="preserve">
Kazan Kapasitesini Buraya Giriniz!!!
</t>
        </r>
      </text>
    </comment>
  </commentList>
</comments>
</file>

<file path=xl/sharedStrings.xml><?xml version="1.0" encoding="utf-8"?>
<sst xmlns="http://schemas.openxmlformats.org/spreadsheetml/2006/main" count="41" uniqueCount="26">
  <si>
    <t>m/s</t>
  </si>
  <si>
    <t>cm</t>
  </si>
  <si>
    <t>m3/h</t>
  </si>
  <si>
    <t>Hava Debisi</t>
  </si>
  <si>
    <t>BACA KESİDİ HESABI</t>
  </si>
  <si>
    <t>Kazan Kapasitesi</t>
  </si>
  <si>
    <t>Kcal/h</t>
  </si>
  <si>
    <t>Kw</t>
  </si>
  <si>
    <t>Baca Yüksekliği</t>
  </si>
  <si>
    <t>Metre</t>
  </si>
  <si>
    <t>DOĞAL HAVALANDIRMA</t>
  </si>
  <si>
    <t>CEBRİ HAVALANDIRMA</t>
  </si>
  <si>
    <t>ALT HAVALANDIRMA HESABI</t>
  </si>
  <si>
    <t>Alt Havalandırma</t>
  </si>
  <si>
    <t>Alt Havalandırma debisi</t>
  </si>
  <si>
    <t>Cm</t>
  </si>
  <si>
    <t>Kanaliçi Hava Hızı</t>
  </si>
  <si>
    <t>ÜST HAVALANDIRMA HESABI</t>
  </si>
  <si>
    <t>Üst Havalandırma Debisi</t>
  </si>
  <si>
    <t>Üst Havalandırma</t>
  </si>
  <si>
    <t>Üst Havalandırma Menfezi</t>
  </si>
  <si>
    <t>KAPALI GENLEŞME DEPOSU HACMİ</t>
  </si>
  <si>
    <t>Kapalı Genleşme Deposu</t>
  </si>
  <si>
    <t>Litre</t>
  </si>
  <si>
    <r>
      <t xml:space="preserve">Baca Kesidi - </t>
    </r>
    <r>
      <rPr>
        <b/>
        <sz val="10"/>
        <rFont val="Arial Tur"/>
        <family val="0"/>
      </rPr>
      <t>(</t>
    </r>
    <r>
      <rPr>
        <b/>
        <sz val="10"/>
        <rFont val="Symbol"/>
        <family val="1"/>
      </rPr>
      <t>F</t>
    </r>
    <r>
      <rPr>
        <b/>
        <sz val="10"/>
        <rFont val="Arial Tur"/>
        <family val="0"/>
      </rPr>
      <t>=cm)</t>
    </r>
  </si>
  <si>
    <r>
      <t xml:space="preserve">Alt Havalandırma Menfezi </t>
    </r>
    <r>
      <rPr>
        <sz val="10"/>
        <rFont val="Symbol"/>
        <family val="1"/>
      </rPr>
      <t>F</t>
    </r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</si>
</sst>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_-;\-* #,##0.00_-;_-* &quot;-&quot;??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&quot;£&quot;* #,##0_-;\-&quot;£&quot;* #,##0_-;_-&quot;£&quot;* &quot;-&quot;_-;_-@_-"/>
    <numFmt numFmtId="168" formatCode="_-* #,##0_-;\-* #,##0_-;_-* &quot;-&quot;??_-;_-@_-"/>
    <numFmt numFmtId="169" formatCode="0.0"/>
    <numFmt numFmtId="170" formatCode="\%0"/>
    <numFmt numFmtId="171" formatCode="#,##0\ &quot;TL&quot;"/>
    <numFmt numFmtId="172" formatCode="0.0000"/>
    <numFmt numFmtId="173" formatCode="[$$-409]#,##0.00"/>
    <numFmt numFmtId="174" formatCode="0.000"/>
    <numFmt numFmtId="175" formatCode="mmmm\-yy"/>
    <numFmt numFmtId="176" formatCode="&quot;$&quot;#,##0.00_);[Red]\(&quot;$&quot;#,##0.00\)"/>
    <numFmt numFmtId="177" formatCode="#,##0.0"/>
    <numFmt numFmtId="178" formatCode="#,##0.000"/>
    <numFmt numFmtId="179" formatCode="#,##0\ &quot;TL&quot;;[Red]#,##0\ &quot;TL&quot;"/>
    <numFmt numFmtId="180" formatCode="#,##0.00;[Red]#,##0.00"/>
    <numFmt numFmtId="181" formatCode="#,##0\ [$DM-407];\-#,##0\ [$DM-407]"/>
    <numFmt numFmtId="182" formatCode="#,##0\ [$USD]"/>
    <numFmt numFmtId="183" formatCode="#,##0\ [$€-1];\-#,##0\ [$€-1]"/>
    <numFmt numFmtId="184" formatCode="[$$-409]#,##0.00_ ;\-[$$-409]#,##0.00\ "/>
    <numFmt numFmtId="185" formatCode="[&lt;=9999999]###\-####;\(###\)\ ###\-####"/>
    <numFmt numFmtId="186" formatCode="_-* #,##0.00\ [$€-1]_-;\-* #,##0.00\ [$€-1]_-;_-* &quot;-&quot;??\ [$€-1]_-;_-@_-"/>
    <numFmt numFmtId="187" formatCode="[$-41F]d\ mmmm\ yyyy;@"/>
    <numFmt numFmtId="188" formatCode="0.0%"/>
    <numFmt numFmtId="189" formatCode="#,##0;[Red]#,##0"/>
    <numFmt numFmtId="190" formatCode="#,##0.00\ [$€-1]"/>
    <numFmt numFmtId="191" formatCode="#,##0\ _T_L"/>
    <numFmt numFmtId="192" formatCode="0\-###\-###\ ##\ ##"/>
    <numFmt numFmtId="193" formatCode="#,##0.00\ &quot;TL&quot;"/>
    <numFmt numFmtId="194" formatCode="mmm/yyyy"/>
    <numFmt numFmtId="195" formatCode="[$-41F]dd\ mmmm\ yyyy\ dddd"/>
    <numFmt numFmtId="196" formatCode="[$-41F]d\ mmmm\ yy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\,000\,000"/>
    <numFmt numFmtId="202" formatCode="#,##0\ _T_L;[Red]#,##0\ _T_L"/>
    <numFmt numFmtId="203" formatCode="_-* #,##0.000_-;\-* #,##0.000_-;_-* &quot;-&quot;??_-;_-@_-"/>
    <numFmt numFmtId="204" formatCode="_-* #,##0.0_-;\-* #,##0.0_-;_-* &quot;-&quot;??_-;_-@_-"/>
    <numFmt numFmtId="205" formatCode="[$$-1009]#,##0.00"/>
    <numFmt numFmtId="206" formatCode="&quot;Evet&quot;;&quot;Evet&quot;;&quot;Hayır&quot;"/>
    <numFmt numFmtId="207" formatCode="&quot;Doğru&quot;;&quot;Doğru&quot;;&quot;Yanlış&quot;"/>
    <numFmt numFmtId="208" formatCode="&quot;Açık&quot;;&quot;Açık&quot;;&quot;Kapalı&quot;"/>
    <numFmt numFmtId="209" formatCode="#,##0\ &quot;YTL&quot;;\-#,##0\ &quot;YTL&quot;"/>
    <numFmt numFmtId="210" formatCode="#,##0\ &quot;YTL&quot;;[Red]\-#,##0\ &quot;YTL&quot;"/>
    <numFmt numFmtId="211" formatCode="#,##0.00\ &quot;YTL&quot;;\-#,##0.00\ &quot;YTL&quot;"/>
    <numFmt numFmtId="212" formatCode="#,##0.00\ &quot;YTL&quot;;[Red]\-#,##0.00\ &quot;YTL&quot;"/>
    <numFmt numFmtId="213" formatCode="_-* #,##0\ &quot;YTL&quot;_-;\-* #,##0\ &quot;YTL&quot;_-;_-* &quot;-&quot;\ &quot;YTL&quot;_-;_-@_-"/>
    <numFmt numFmtId="214" formatCode="_-* #,##0\ _Y_T_L_-;\-* #,##0\ _Y_T_L_-;_-* &quot;-&quot;\ _Y_T_L_-;_-@_-"/>
    <numFmt numFmtId="215" formatCode="_-* #,##0.00\ &quot;YTL&quot;_-;\-* #,##0.00\ &quot;YTL&quot;_-;_-* &quot;-&quot;??\ &quot;YTL&quot;_-;_-@_-"/>
    <numFmt numFmtId="216" formatCode="_-* #,##0.00\ _Y_T_L_-;\-* #,##0.00\ _Y_T_L_-;_-* &quot;-&quot;??\ _Y_T_L_-;_-@_-"/>
    <numFmt numFmtId="217" formatCode="0.00000"/>
    <numFmt numFmtId="218" formatCode="0.000000"/>
    <numFmt numFmtId="219" formatCode="0.0000000"/>
    <numFmt numFmtId="220" formatCode="#,##0.0000"/>
    <numFmt numFmtId="221" formatCode="_-* #,##0.00\ [$€-1]_-;\-* #,##0.00\ [$€-1]_-;_-* &quot;-&quot;??\ [$€-1]_-"/>
    <numFmt numFmtId="222" formatCode="#,##0.00\ [$YTL-41F];[Red]\-#,##0.00\ [$YTL-41F]"/>
  </numFmts>
  <fonts count="14">
    <font>
      <sz val="10"/>
      <name val="Arial"/>
      <family val="0"/>
    </font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Arial Tur"/>
      <family val="0"/>
    </font>
    <font>
      <u val="single"/>
      <sz val="14"/>
      <color indexed="12"/>
      <name val="Arial Tur"/>
      <family val="0"/>
    </font>
    <font>
      <b/>
      <sz val="10"/>
      <name val="Arial Tur"/>
      <family val="2"/>
    </font>
    <font>
      <b/>
      <sz val="10"/>
      <color indexed="10"/>
      <name val="Arial Tur"/>
      <family val="2"/>
    </font>
    <font>
      <b/>
      <sz val="10"/>
      <name val="Symbol"/>
      <family val="1"/>
    </font>
    <font>
      <sz val="10"/>
      <name val="Symbol"/>
      <family val="1"/>
    </font>
    <font>
      <b/>
      <sz val="8"/>
      <name val="Tahoma"/>
      <family val="0"/>
    </font>
    <font>
      <sz val="8"/>
      <name val="Tahoma"/>
      <family val="0"/>
    </font>
    <font>
      <sz val="11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221" fontId="1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20" applyFont="1" applyAlignment="1">
      <alignment/>
    </xf>
    <xf numFmtId="0" fontId="1" fillId="0" borderId="0" xfId="21" applyAlignment="1">
      <alignment horizontal="center"/>
      <protection/>
    </xf>
    <xf numFmtId="0" fontId="1" fillId="0" borderId="0" xfId="21">
      <alignment/>
      <protection/>
    </xf>
    <xf numFmtId="0" fontId="1" fillId="0" borderId="0" xfId="21" applyAlignment="1">
      <alignment/>
      <protection/>
    </xf>
    <xf numFmtId="0" fontId="6" fillId="0" borderId="1" xfId="21" applyFont="1" applyBorder="1">
      <alignment/>
      <protection/>
    </xf>
    <xf numFmtId="0" fontId="1" fillId="0" borderId="2" xfId="21" applyBorder="1" applyAlignment="1">
      <alignment/>
      <protection/>
    </xf>
    <xf numFmtId="0" fontId="1" fillId="0" borderId="2" xfId="21" applyBorder="1">
      <alignment/>
      <protection/>
    </xf>
    <xf numFmtId="0" fontId="1" fillId="0" borderId="3" xfId="21" applyBorder="1">
      <alignment/>
      <protection/>
    </xf>
    <xf numFmtId="0" fontId="1" fillId="0" borderId="1" xfId="21" applyBorder="1">
      <alignment/>
      <protection/>
    </xf>
    <xf numFmtId="0" fontId="6" fillId="0" borderId="4" xfId="21" applyFont="1" applyBorder="1">
      <alignment/>
      <protection/>
    </xf>
    <xf numFmtId="168" fontId="1" fillId="2" borderId="0" xfId="17" applyNumberFormat="1" applyFont="1" applyFill="1" applyBorder="1" applyAlignment="1">
      <alignment/>
    </xf>
    <xf numFmtId="0" fontId="6" fillId="0" borderId="0" xfId="21" applyFont="1" applyBorder="1">
      <alignment/>
      <protection/>
    </xf>
    <xf numFmtId="169" fontId="7" fillId="0" borderId="5" xfId="21" applyNumberFormat="1" applyFont="1" applyFill="1" applyBorder="1">
      <alignment/>
      <protection/>
    </xf>
    <xf numFmtId="0" fontId="7" fillId="0" borderId="6" xfId="21" applyFont="1" applyFill="1" applyBorder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Border="1">
      <alignment/>
      <protection/>
    </xf>
    <xf numFmtId="0" fontId="1" fillId="0" borderId="7" xfId="21" applyBorder="1">
      <alignment/>
      <protection/>
    </xf>
    <xf numFmtId="168" fontId="1" fillId="0" borderId="0" xfId="21" applyNumberFormat="1">
      <alignment/>
      <protection/>
    </xf>
    <xf numFmtId="168" fontId="6" fillId="3" borderId="0" xfId="17" applyNumberFormat="1" applyFont="1" applyFill="1" applyBorder="1" applyAlignment="1">
      <alignment/>
    </xf>
    <xf numFmtId="168" fontId="1" fillId="0" borderId="0" xfId="21" applyNumberFormat="1" applyBorder="1">
      <alignment/>
      <protection/>
    </xf>
    <xf numFmtId="0" fontId="1" fillId="0" borderId="8" xfId="21" applyBorder="1">
      <alignment/>
      <protection/>
    </xf>
    <xf numFmtId="2" fontId="1" fillId="0" borderId="0" xfId="21" applyNumberFormat="1" applyBorder="1" applyAlignment="1">
      <alignment/>
      <protection/>
    </xf>
    <xf numFmtId="0" fontId="1" fillId="0" borderId="9" xfId="21" applyBorder="1">
      <alignment/>
      <protection/>
    </xf>
    <xf numFmtId="168" fontId="1" fillId="0" borderId="7" xfId="21" applyNumberFormat="1" applyBorder="1">
      <alignment/>
      <protection/>
    </xf>
    <xf numFmtId="0" fontId="1" fillId="0" borderId="0" xfId="21" applyBorder="1" applyAlignment="1">
      <alignment/>
      <protection/>
    </xf>
    <xf numFmtId="0" fontId="1" fillId="0" borderId="4" xfId="21" applyBorder="1">
      <alignment/>
      <protection/>
    </xf>
    <xf numFmtId="0" fontId="6" fillId="0" borderId="0" xfId="21" applyFont="1" applyBorder="1" applyAlignment="1">
      <alignment/>
      <protection/>
    </xf>
    <xf numFmtId="0" fontId="6" fillId="0" borderId="7" xfId="21" applyFont="1" applyBorder="1">
      <alignment/>
      <protection/>
    </xf>
    <xf numFmtId="168" fontId="1" fillId="0" borderId="0" xfId="17" applyNumberFormat="1" applyBorder="1" applyAlignment="1">
      <alignment/>
    </xf>
    <xf numFmtId="168" fontId="6" fillId="3" borderId="0" xfId="17" applyNumberFormat="1" applyFont="1" applyFill="1" applyBorder="1" applyAlignment="1">
      <alignment/>
    </xf>
    <xf numFmtId="0" fontId="1" fillId="0" borderId="0" xfId="21" applyFill="1" applyBorder="1">
      <alignment/>
      <protection/>
    </xf>
    <xf numFmtId="0" fontId="1" fillId="0" borderId="9" xfId="21" applyBorder="1" applyAlignment="1">
      <alignment/>
      <protection/>
    </xf>
    <xf numFmtId="0" fontId="1" fillId="0" borderId="10" xfId="21" applyBorder="1">
      <alignment/>
      <protection/>
    </xf>
    <xf numFmtId="168" fontId="1" fillId="0" borderId="0" xfId="17" applyNumberFormat="1" applyFont="1" applyBorder="1" applyAlignment="1">
      <alignment/>
    </xf>
    <xf numFmtId="168" fontId="6" fillId="3" borderId="9" xfId="17" applyNumberFormat="1" applyFont="1" applyFill="1" applyBorder="1" applyAlignment="1">
      <alignment/>
    </xf>
    <xf numFmtId="0" fontId="6" fillId="0" borderId="9" xfId="21" applyFont="1" applyBorder="1">
      <alignment/>
      <protection/>
    </xf>
  </cellXfs>
  <cellStyles count="11">
    <cellStyle name="Normal" xfId="0"/>
    <cellStyle name="Comma" xfId="15"/>
    <cellStyle name="Comma [0]" xfId="16"/>
    <cellStyle name="Comma_tt" xfId="17"/>
    <cellStyle name="Euro" xfId="18"/>
    <cellStyle name="Followed Hyperlink" xfId="19"/>
    <cellStyle name="Hyperlink" xfId="20"/>
    <cellStyle name="Normal_tt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26</xdr:row>
      <xdr:rowOff>0</xdr:rowOff>
    </xdr:from>
    <xdr:to>
      <xdr:col>4</xdr:col>
      <xdr:colOff>266700</xdr:colOff>
      <xdr:row>26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4543425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26</xdr:row>
      <xdr:rowOff>0</xdr:rowOff>
    </xdr:from>
    <xdr:to>
      <xdr:col>4</xdr:col>
      <xdr:colOff>266700</xdr:colOff>
      <xdr:row>26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4543425" y="435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B1:H25"/>
  <sheetViews>
    <sheetView tabSelected="1" zoomScale="90" zoomScaleNormal="90" workbookViewId="0" topLeftCell="A1">
      <selection activeCell="B14" sqref="B14"/>
    </sheetView>
  </sheetViews>
  <sheetFormatPr defaultColWidth="9.140625" defaultRowHeight="12.75"/>
  <cols>
    <col min="1" max="1" width="4.140625" style="2" bestFit="1" customWidth="1"/>
    <col min="2" max="2" width="34.28125" style="3" bestFit="1" customWidth="1"/>
    <col min="3" max="3" width="12.8515625" style="4" bestFit="1" customWidth="1"/>
    <col min="4" max="4" width="12.8515625" style="2" bestFit="1" customWidth="1"/>
    <col min="5" max="5" width="9.140625" style="3" customWidth="1"/>
    <col min="6" max="6" width="22.421875" style="3" bestFit="1" customWidth="1"/>
    <col min="7" max="7" width="12.00390625" style="3" bestFit="1" customWidth="1"/>
    <col min="8" max="8" width="12.8515625" style="3" customWidth="1"/>
    <col min="9" max="16384" width="9.140625" style="3" customWidth="1"/>
  </cols>
  <sheetData>
    <row r="1" ht="18">
      <c r="B1" s="1"/>
    </row>
    <row r="2" ht="13.5" thickBot="1"/>
    <row r="3" spans="2:6" ht="13.5" thickBot="1">
      <c r="B3" s="5" t="s">
        <v>4</v>
      </c>
      <c r="C3" s="6"/>
      <c r="D3" s="7"/>
      <c r="E3" s="7"/>
      <c r="F3" s="8"/>
    </row>
    <row r="4" spans="2:6" ht="13.5" thickBot="1">
      <c r="B4" s="9"/>
      <c r="C4" s="6"/>
      <c r="D4" s="7"/>
      <c r="E4" s="7"/>
      <c r="F4" s="8"/>
    </row>
    <row r="5" spans="2:6" ht="13.5" thickBot="1">
      <c r="B5" s="10" t="s">
        <v>5</v>
      </c>
      <c r="C5" s="11">
        <v>258000</v>
      </c>
      <c r="D5" s="12" t="s">
        <v>6</v>
      </c>
      <c r="E5" s="13">
        <f>C5/860</f>
        <v>300</v>
      </c>
      <c r="F5" s="14" t="s">
        <v>7</v>
      </c>
    </row>
    <row r="6" spans="2:7" ht="12.75">
      <c r="B6" s="10" t="s">
        <v>8</v>
      </c>
      <c r="C6" s="15">
        <v>14</v>
      </c>
      <c r="D6" s="12" t="s">
        <v>9</v>
      </c>
      <c r="E6" s="16"/>
      <c r="F6" s="17"/>
      <c r="G6" s="18"/>
    </row>
    <row r="7" spans="2:6" ht="12.75">
      <c r="B7" s="10" t="s">
        <v>24</v>
      </c>
      <c r="C7" s="19">
        <f>(SQRT(((C5*0.012)/SQRT(C6))/3.14))*2</f>
        <v>32.466362896009315</v>
      </c>
      <c r="D7" s="12" t="s">
        <v>1</v>
      </c>
      <c r="E7" s="20"/>
      <c r="F7" s="17"/>
    </row>
    <row r="8" spans="2:6" ht="13.5" thickBot="1">
      <c r="B8" s="21"/>
      <c r="C8" s="22"/>
      <c r="D8" s="23"/>
      <c r="E8" s="23"/>
      <c r="F8" s="24"/>
    </row>
    <row r="9" spans="2:8" ht="12.75">
      <c r="B9" s="9"/>
      <c r="C9" s="6"/>
      <c r="D9" s="7"/>
      <c r="E9" s="8"/>
      <c r="F9" s="9"/>
      <c r="G9" s="7"/>
      <c r="H9" s="8"/>
    </row>
    <row r="10" spans="2:8" ht="12.75">
      <c r="B10" s="10" t="s">
        <v>10</v>
      </c>
      <c r="C10" s="25"/>
      <c r="D10" s="16"/>
      <c r="E10" s="17"/>
      <c r="F10" s="26"/>
      <c r="G10" s="16"/>
      <c r="H10" s="17"/>
    </row>
    <row r="11" spans="2:8" ht="12.75">
      <c r="B11" s="26"/>
      <c r="C11" s="27"/>
      <c r="D11" s="16"/>
      <c r="E11" s="17"/>
      <c r="F11" s="10" t="s">
        <v>11</v>
      </c>
      <c r="G11" s="12"/>
      <c r="H11" s="28"/>
    </row>
    <row r="12" spans="2:8" ht="12.75">
      <c r="B12" s="10" t="s">
        <v>12</v>
      </c>
      <c r="C12" s="27"/>
      <c r="D12" s="16"/>
      <c r="E12" s="17"/>
      <c r="F12" s="26" t="s">
        <v>13</v>
      </c>
      <c r="G12" s="16"/>
      <c r="H12" s="17"/>
    </row>
    <row r="13" spans="2:8" ht="12.75">
      <c r="B13" s="10" t="s">
        <v>5</v>
      </c>
      <c r="C13" s="29">
        <f>C5</f>
        <v>258000</v>
      </c>
      <c r="D13" s="12" t="s">
        <v>6</v>
      </c>
      <c r="E13" s="17"/>
      <c r="F13" s="10" t="s">
        <v>5</v>
      </c>
      <c r="G13" s="20">
        <f>C13</f>
        <v>258000</v>
      </c>
      <c r="H13" s="28" t="s">
        <v>6</v>
      </c>
    </row>
    <row r="14" spans="2:8" ht="12.75">
      <c r="B14" s="26" t="s">
        <v>14</v>
      </c>
      <c r="C14" s="19">
        <f>(C13/860-60)*4.5+540</f>
        <v>1620</v>
      </c>
      <c r="D14" s="16" t="s">
        <v>2</v>
      </c>
      <c r="E14" s="17"/>
      <c r="F14" s="10" t="s">
        <v>3</v>
      </c>
      <c r="G14" s="30">
        <f>G13/860*0.9*3.6</f>
        <v>972</v>
      </c>
      <c r="H14" s="17" t="s">
        <v>2</v>
      </c>
    </row>
    <row r="15" spans="2:8" ht="12.75">
      <c r="B15" s="26" t="s">
        <v>25</v>
      </c>
      <c r="C15" s="19">
        <f>SQRT(C14*4/3.14)</f>
        <v>45.42790186125619</v>
      </c>
      <c r="D15" s="31" t="s">
        <v>15</v>
      </c>
      <c r="E15" s="17"/>
      <c r="F15" s="26" t="s">
        <v>16</v>
      </c>
      <c r="G15" s="30">
        <v>5</v>
      </c>
      <c r="H15" s="17" t="s">
        <v>0</v>
      </c>
    </row>
    <row r="16" spans="2:8" ht="12.75">
      <c r="B16" s="26"/>
      <c r="C16" s="25"/>
      <c r="D16" s="31"/>
      <c r="E16" s="17"/>
      <c r="F16" s="26"/>
      <c r="G16" s="16"/>
      <c r="H16" s="17"/>
    </row>
    <row r="17" spans="2:8" ht="12.75">
      <c r="B17" s="10" t="s">
        <v>17</v>
      </c>
      <c r="C17" s="25"/>
      <c r="D17" s="31"/>
      <c r="E17" s="17"/>
      <c r="F17" s="26"/>
      <c r="G17" s="16"/>
      <c r="H17" s="17"/>
    </row>
    <row r="18" spans="2:8" ht="12.75">
      <c r="B18" s="26" t="s">
        <v>18</v>
      </c>
      <c r="C18" s="19">
        <f>C14/2</f>
        <v>810</v>
      </c>
      <c r="D18" s="31" t="s">
        <v>2</v>
      </c>
      <c r="E18" s="17"/>
      <c r="F18" s="26" t="s">
        <v>19</v>
      </c>
      <c r="G18" s="16"/>
      <c r="H18" s="17"/>
    </row>
    <row r="19" spans="2:8" ht="12.75">
      <c r="B19" s="26" t="s">
        <v>20</v>
      </c>
      <c r="C19" s="19">
        <f>SQRT(C18*4/3.14)</f>
        <v>32.12237746117123</v>
      </c>
      <c r="D19" s="31" t="s">
        <v>15</v>
      </c>
      <c r="E19" s="17"/>
      <c r="F19" s="10" t="s">
        <v>5</v>
      </c>
      <c r="G19" s="20">
        <f>G13</f>
        <v>258000</v>
      </c>
      <c r="H19" s="28" t="s">
        <v>6</v>
      </c>
    </row>
    <row r="20" spans="2:8" ht="13.5" thickBot="1">
      <c r="B20" s="21"/>
      <c r="C20" s="32"/>
      <c r="D20" s="23"/>
      <c r="E20" s="33"/>
      <c r="F20" s="10" t="s">
        <v>3</v>
      </c>
      <c r="G20" s="30">
        <f>G19/860*0.6*3.6</f>
        <v>648</v>
      </c>
      <c r="H20" s="17" t="s">
        <v>2</v>
      </c>
    </row>
    <row r="21" spans="2:8" ht="12.75">
      <c r="B21" s="26"/>
      <c r="C21" s="25"/>
      <c r="D21" s="16"/>
      <c r="E21" s="16"/>
      <c r="F21" s="26" t="s">
        <v>16</v>
      </c>
      <c r="G21" s="30">
        <v>5</v>
      </c>
      <c r="H21" s="17" t="s">
        <v>0</v>
      </c>
    </row>
    <row r="22" spans="2:8" ht="12.75">
      <c r="B22" s="10" t="s">
        <v>21</v>
      </c>
      <c r="C22" s="27"/>
      <c r="D22" s="16"/>
      <c r="E22" s="16"/>
      <c r="F22" s="26"/>
      <c r="G22" s="16"/>
      <c r="H22" s="17"/>
    </row>
    <row r="23" spans="2:8" ht="13.5" thickBot="1">
      <c r="B23" s="26"/>
      <c r="C23" s="25"/>
      <c r="D23" s="16"/>
      <c r="E23" s="16"/>
      <c r="F23" s="21"/>
      <c r="G23" s="23"/>
      <c r="H23" s="33"/>
    </row>
    <row r="24" spans="2:8" ht="12.75">
      <c r="B24" s="10" t="s">
        <v>5</v>
      </c>
      <c r="C24" s="34">
        <f>C13</f>
        <v>258000</v>
      </c>
      <c r="D24" s="12" t="s">
        <v>6</v>
      </c>
      <c r="E24" s="16"/>
      <c r="F24" s="16"/>
      <c r="G24" s="16"/>
      <c r="H24" s="17"/>
    </row>
    <row r="25" spans="2:8" ht="13.5" thickBot="1">
      <c r="B25" s="21" t="s">
        <v>22</v>
      </c>
      <c r="C25" s="35">
        <f>C24*0.002</f>
        <v>516</v>
      </c>
      <c r="D25" s="36" t="s">
        <v>23</v>
      </c>
      <c r="E25" s="23"/>
      <c r="F25" s="23"/>
      <c r="G25" s="23"/>
      <c r="H25" s="33"/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Isı Makina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Barış SEVEN</dc:creator>
  <cp:keywords/>
  <dc:description/>
  <cp:lastModifiedBy>Baris Seven</cp:lastModifiedBy>
  <dcterms:created xsi:type="dcterms:W3CDTF">2005-04-08T13:42:13Z</dcterms:created>
  <dcterms:modified xsi:type="dcterms:W3CDTF">2007-02-16T22:24:37Z</dcterms:modified>
  <cp:category/>
  <cp:version/>
  <cp:contentType/>
  <cp:contentStatus/>
</cp:coreProperties>
</file>